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уставок'!$G$1:$Y$133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<sst xmlns="http://schemas.openxmlformats.org/spreadsheetml/2006/main" count="741" uniqueCount="324">
  <si>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</si>
  <si>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</si>
  <si>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</si>
  <si>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</si>
  <si>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</si>
  <si>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</si>
  <si>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</si>
  <si>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</si>
  <si>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</si>
  <si>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</si>
  <si>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</si>
  <si>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</si>
  <si>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</si>
  <si>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</si>
  <si>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</si>
  <si>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</si>
  <si>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</si>
  <si>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</si>
  <si>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</si>
  <si>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</si>
  <si>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</si>
  <si>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</si>
  <si>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</si>
  <si>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</si>
  <si>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</si>
  <si>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</si>
  <si>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</si>
  <si>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</si>
  <si>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</si>
  <si>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</si>
  <si>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</si>
  <si>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</si>
  <si>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</si>
  <si>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</si>
  <si>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</si>
  <si>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</si>
  <si>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</si>
  <si>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</si>
  <si>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</si>
  <si>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</si>
  <si>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</si>
  <si>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</si>
  <si>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</si>
  <si>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</si>
  <si>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</si>
  <si>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</si>
  <si>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</si>
  <si>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</si>
  <si>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</si>
  <si>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</si>
  <si>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</si>
  <si>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</si>
  <si>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</si>
  <si>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</si>
  <si>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</si>
  <si>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</si>
  <si>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</si>
  <si>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</si>
  <si>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</si>
  <si>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</si>
  <si>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</si>
  <si>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</si>
  <si>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</si>
  <si>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</si>
  <si>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</si>
  <si>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</si>
  <si>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</si>
  <si>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</si>
  <si>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</si>
  <si>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</si>
  <si>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</si>
  <si>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</si>
  <si>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</si>
  <si>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</si>
  <si>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</si>
  <si>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</si>
  <si>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</si>
  <si>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</si>
  <si>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</si>
  <si>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</si>
  <si>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</si>
  <si>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</si>
  <si>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</si>
  <si>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</si>
  <si>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</si>
  <si>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</si>
  <si>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</si>
  <si>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</si>
  <si>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</si>
  <si>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</si>
  <si>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</si>
  <si>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</si>
  <si>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</si>
  <si>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</si>
  <si>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</si>
  <si>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</si>
  <si>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</si>
  <si>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</si>
  <si>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</si>
  <si>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</si>
  <si>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</si>
  <si>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</si>
  <si>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</si>
  <si>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</si>
  <si>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</si>
  <si>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</si>
  <si>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</si>
  <si>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</si>
  <si>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</si>
  <si>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</si>
  <si>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</si>
  <si>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</si>
  <si>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</si>
  <si>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</si>
  <si>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</si>
  <si>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</si>
  <si>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</si>
  <si>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</si>
  <si>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</si>
  <si>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</si>
  <si>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</si>
  <si>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</si>
  <si>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</si>
  <si>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</si>
  <si>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</si>
  <si>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</si>
  <si>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град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</si>
  <si>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</si>
  <si>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</si>
  <si>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</si>
  <si>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</si>
  <si>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</si>
  <si>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</si>
  <si>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</si>
  <si>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</si>
  <si>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</si>
  <si>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</si>
  <si>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K_I</t>
  </si>
  <si>
    <t>Uуст</t>
  </si>
  <si>
    <t>K_U</t>
  </si>
  <si>
    <t>Граница зоны срабатывания</t>
  </si>
  <si>
    <t>DT1</t>
  </si>
  <si>
    <t>DT2</t>
  </si>
  <si>
    <t>DT3</t>
  </si>
  <si>
    <t>TMOC1</t>
  </si>
  <si>
    <t>Ном. знач.</t>
  </si>
  <si>
    <t>I,Y</t>
  </si>
  <si>
    <t>U,Y</t>
  </si>
  <si>
    <t>U,н-к</t>
  </si>
  <si>
    <t>Ток пуска</t>
  </si>
  <si>
    <t>Iпуск</t>
  </si>
  <si>
    <t>Kвоз.</t>
  </si>
  <si>
    <t>Технологическая выдержка времени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</si>
  <si>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</si>
  <si>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</si>
  <si>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</si>
  <si>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</si>
  <si>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</si>
  <si>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</si>
  <si>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С</t>
  </si>
  <si>
    <t>(0,3…200)В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</si>
  <si>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</si>
  <si>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</si>
  <si>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</si>
  <si>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</si>
  <si>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</si>
  <si>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100В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</si>
  <si>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</si>
  <si>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</si>
  <si>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</si>
  <si>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</si>
  <si>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</si>
  <si>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</si>
  <si>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</si>
  <si>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>Коэффициент возврата по напряжению</t>
  </si>
  <si>
    <t xml:space="preserve">Обозна-чение </t>
  </si>
  <si>
    <t>Обозна-чение защиты</t>
  </si>
  <si>
    <t>Бланк задания уставок терминала ЭКРА 217 0521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</si>
  <si>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</si>
  <si>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</si>
  <si>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</si>
  <si>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</si>
  <si>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</si>
  <si>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</si>
  <si>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</si>
  <si>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ТО</t>
  </si>
  <si>
    <t>Тто</t>
  </si>
  <si>
    <t>Выдержка времени ТО</t>
  </si>
  <si>
    <t>Iсраб.</t>
  </si>
  <si>
    <t>ЗП</t>
  </si>
  <si>
    <t>Туров</t>
  </si>
  <si>
    <t>Выдержка времени УРОВ</t>
  </si>
  <si>
    <t>УРОВ</t>
  </si>
  <si>
    <t>УРОВ_Контр_по_току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</si>
  <si>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</si>
  <si>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</si>
  <si>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ЗОЗЗ</t>
  </si>
  <si>
    <t>Iттнп,н-к</t>
  </si>
  <si>
    <t>ОЗЗ РН</t>
  </si>
  <si>
    <t>ОЗЗ РТ</t>
  </si>
  <si>
    <t>Uсраб.</t>
  </si>
  <si>
    <t>ОЗЗ_Ненапр_РН</t>
  </si>
  <si>
    <t>ОЗЗ_Ненапр</t>
  </si>
  <si>
    <t>ОЗЗ_Ненапр_Откл</t>
  </si>
  <si>
    <t>Tвоз_озз_ненапр</t>
  </si>
  <si>
    <t>Tозз_ненапр</t>
  </si>
  <si>
    <t>Выдержка времени на возврат пускового тока ОЗЗ_Ненапр</t>
  </si>
  <si>
    <t>Выдержка времени ОЗЗ_Ненапр</t>
  </si>
  <si>
    <t>ОЗЗ РНМ</t>
  </si>
  <si>
    <t>Коэффициент возврата по току</t>
  </si>
  <si>
    <t>Tвоз_озз_напр</t>
  </si>
  <si>
    <t>Tозз_напр</t>
  </si>
  <si>
    <t>Выдержка времени на возврат пускового тока ОЗЗ_Напр</t>
  </si>
  <si>
    <t>Выдержка времени ОЗЗ_Напр</t>
  </si>
  <si>
    <t>ОЗЗ_Напр</t>
  </si>
  <si>
    <t>ОЗЗ_Напр_откл</t>
  </si>
  <si>
    <t>ОЗЗ ВГ РТ</t>
  </si>
  <si>
    <t>Ic</t>
  </si>
  <si>
    <t>Кт</t>
  </si>
  <si>
    <t>Емкостной ток</t>
  </si>
  <si>
    <t>Коэффициент торможения</t>
  </si>
  <si>
    <t>ОЗЗ Ракт</t>
  </si>
  <si>
    <t>Uab</t>
  </si>
  <si>
    <t>Tозз_вг</t>
  </si>
  <si>
    <t>Выдержка времени ОЗЗ_ВГ</t>
  </si>
  <si>
    <t>ОЗЗ_ВГ</t>
  </si>
  <si>
    <t>Р0уст</t>
  </si>
  <si>
    <t>Уставка срабатывания</t>
  </si>
  <si>
    <t>Вт</t>
  </si>
  <si>
    <t>Tозз_Pакт</t>
  </si>
  <si>
    <t>Выдержка времени ОЗЗ_Ракт</t>
  </si>
  <si>
    <t>ОЗЗ_Pакт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</si>
  <si>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</si>
  <si>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</si>
  <si>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</si>
  <si>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</si>
  <si>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</si>
  <si>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</si>
  <si>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</si>
  <si>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</si>
  <si>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</si>
  <si>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</si>
  <si>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</si>
  <si>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</si>
  <si>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ЗШ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</si>
  <si>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</si>
  <si>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</si>
  <si>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</si>
  <si>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</si>
  <si>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</si>
  <si>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</si>
  <si>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</si>
  <si>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</si>
  <si>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</si>
  <si>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</si>
  <si>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</si>
  <si>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Контр_ЦВ</t>
  </si>
  <si>
    <t>КИЦТ</t>
  </si>
  <si>
    <t>КРВ_сигн</t>
  </si>
  <si>
    <t>КРВ_блок_вкл</t>
  </si>
  <si>
    <t>TMOC2</t>
  </si>
  <si>
    <t>TMOC3</t>
  </si>
  <si>
    <r>
      <t xml:space="preserve">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</si>
  <si>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ОЗЗ_Ненапр_откл: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</si>
  <si>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r>
      <t xml:space="preserve">Контроль 3U0 защиты 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</si>
  <si>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ОЗЗ_Напр: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</si>
  <si>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</si>
  <si>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r>
      <t xml:space="preserve">ОЗЗ_ВГ: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</si>
  <si>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ОЗЗ_Pакт: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</si>
  <si>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</si>
  <si>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КИЦН по U&lt;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</si>
  <si>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Подхват команды отключения до отключения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</si>
  <si>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Контроль ЦВ: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</si>
  <si>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</si>
  <si>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</si>
  <si>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</si>
  <si>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</si>
  <si>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</si>
  <si>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</si>
  <si>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</si>
  <si>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</si>
  <si>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</si>
  <si>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</si>
  <si>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r>
      <t xml:space="preserve">ПпН МТЗ: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</si>
  <si>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</si>
  <si>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</si>
  <si>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</si>
  <si>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</si>
  <si>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</si>
  <si>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ЛЗЛ</t>
  </si>
  <si>
    <t>ЛЗЛ_Пуск_по_напр</t>
  </si>
  <si>
    <r>
      <t xml:space="preserve">ПпН ЛЗЛ: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</si>
  <si>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Тлзл</t>
  </si>
  <si>
    <t>Выдержка времени ЛЗЛ</t>
  </si>
  <si>
    <t>ЧАПВ РН</t>
  </si>
  <si>
    <t>ЧАПВ</t>
  </si>
  <si>
    <r>
      <t xml:space="preserve">ЧАПВ: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введено;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выведено</t>
    </r>
  </si>
  <si>
    <t>Тчапв</t>
  </si>
  <si>
    <t>Тчапв_гот</t>
  </si>
  <si>
    <t>Выдержка времени ЧАПВ</t>
  </si>
  <si>
    <t>Выдержка времени готовности ЧАПВ</t>
  </si>
  <si>
    <t>АПВ</t>
  </si>
  <si>
    <t>Тапв1</t>
  </si>
  <si>
    <t>Тапв2</t>
  </si>
  <si>
    <t>Тапв_готов</t>
  </si>
  <si>
    <t>Выдержка времени АПВ 1</t>
  </si>
  <si>
    <t>Выдержка времени АПВ 2</t>
  </si>
  <si>
    <t>Выдержка времени готовности АПВ</t>
  </si>
  <si>
    <t>АПВ2</t>
  </si>
  <si>
    <t>Запрет_АПВ_ТО</t>
  </si>
  <si>
    <t>Запрет_АПВ_МТЗ</t>
  </si>
  <si>
    <t>Запрет_АПВ_ЛЗЛ</t>
  </si>
  <si>
    <t>Запрет_АПВ_ОЗЗ_Ненапр</t>
  </si>
  <si>
    <t>Запрет_АПВ_ОЗЗ_Напр</t>
  </si>
  <si>
    <t>Запрет_АПВ2_при_ОЗЗ</t>
  </si>
  <si>
    <t>АПВ: 1 - введено, 0 - выведено</t>
  </si>
  <si>
    <t>АПВ 2-я ступень: 1 - введено, 2 - выведено</t>
  </si>
  <si>
    <t>Запрет АПВ при отключении от ТО: 1 - введен, 0 - выведен</t>
  </si>
  <si>
    <t>Запрет АПВ при отключении от МТЗ: 1 - введен, 0 - выведен</t>
  </si>
  <si>
    <t>Запрет АПВ при отключении от ЛЗЛ: 1 - введен, 0 - выведен</t>
  </si>
  <si>
    <t>Запрет АПВ при отключении от ОЗЗ_Ненапр: 1 - введен, 0 - выведен</t>
  </si>
  <si>
    <t>Запрет АПВ при отключении от ОЗЗ_Напр: 1 - введен, 0 - выведен</t>
  </si>
  <si>
    <t>Запрет 2-й ступени АПВ при ОЗЗ: 1 - введен, 0 - выведен</t>
  </si>
  <si>
    <t>Технологическая выдержка времени на срабатывание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</si>
</sst>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4" fillId="25" borderId="80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vertical="center"/>
    </xf>
    <xf numFmtId="0" fontId="35" fillId="0" borderId="74" xfId="0" applyNumberFormat="1" applyFont="1" applyFill="1" applyBorder="1" applyAlignment="1">
      <alignment horizontal="center" vertical="center" wrapText="1"/>
    </xf>
    <xf numFmtId="0" fontId="35" fillId="0" borderId="89" xfId="0" applyNumberFormat="1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vertical="center"/>
    </xf>
    <xf numFmtId="0" fontId="35" fillId="0" borderId="90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4" fillId="26" borderId="6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8" xfId="0" applyFont="1" applyFill="1" applyBorder="1" applyAlignment="1" applyProtection="1">
      <alignment vertical="center"/>
      <protection hidden="1"/>
    </xf>
    <xf numFmtId="0" fontId="35" fillId="27" borderId="60" xfId="0" applyFont="1" applyFill="1" applyBorder="1" applyAlignment="1">
      <alignment horizontal="center" vertical="center" wrapText="1"/>
    </xf>
    <xf numFmtId="0" fontId="35" fillId="27" borderId="61" xfId="0" applyFont="1" applyFill="1" applyBorder="1" applyAlignment="1">
      <alignment horizontal="center" vertical="center"/>
    </xf>
    <xf numFmtId="0" fontId="35" fillId="27" borderId="5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left"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91" xfId="0" applyFont="1" applyFill="1" applyBorder="1" applyAlignment="1">
      <alignment horizontal="left" vertical="center"/>
    </xf>
    <xf numFmtId="0" fontId="35" fillId="27" borderId="92" xfId="0" applyFont="1" applyFill="1" applyBorder="1" applyAlignment="1">
      <alignment vertical="center"/>
    </xf>
    <xf numFmtId="0" fontId="35" fillId="27" borderId="93" xfId="0" applyFont="1" applyFill="1" applyBorder="1" applyAlignment="1">
      <alignment vertical="center"/>
    </xf>
    <xf numFmtId="0" fontId="35" fillId="27" borderId="81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78" xfId="0" applyFont="1" applyFill="1" applyBorder="1" applyAlignment="1">
      <alignment vertical="center"/>
    </xf>
    <xf numFmtId="0" fontId="35" fillId="27" borderId="80" xfId="0" applyFont="1" applyFill="1" applyBorder="1" applyAlignment="1">
      <alignment horizontal="center" vertical="center"/>
    </xf>
    <xf numFmtId="0" fontId="34" fillId="27" borderId="80" xfId="0" applyFont="1" applyFill="1" applyBorder="1" applyAlignment="1">
      <alignment horizontal="center" vertical="center"/>
    </xf>
    <xf numFmtId="0" fontId="35" fillId="27" borderId="74" xfId="0" applyFont="1" applyFill="1" applyBorder="1" applyAlignment="1">
      <alignment vertical="center"/>
    </xf>
    <xf numFmtId="0" fontId="35" fillId="27" borderId="91" xfId="0" applyFont="1" applyFill="1" applyBorder="1" applyAlignment="1">
      <alignment vertical="center"/>
    </xf>
    <xf numFmtId="0" fontId="35" fillId="27" borderId="94" xfId="0" applyFont="1" applyFill="1" applyBorder="1" applyAlignment="1">
      <alignment horizontal="center" vertical="center"/>
    </xf>
    <xf numFmtId="0" fontId="35" fillId="27" borderId="93" xfId="0" applyFont="1" applyFill="1" applyBorder="1" applyAlignment="1">
      <alignment horizontal="center" vertical="center"/>
    </xf>
    <xf numFmtId="0" fontId="35" fillId="27" borderId="92" xfId="0" applyFont="1" applyFill="1" applyBorder="1" applyAlignment="1">
      <alignment horizontal="center" vertical="center"/>
    </xf>
    <xf numFmtId="0" fontId="35" fillId="27" borderId="95" xfId="0" applyFont="1" applyFill="1" applyBorder="1" applyAlignment="1">
      <alignment horizontal="center" vertical="center"/>
    </xf>
    <xf numFmtId="0" fontId="34" fillId="27" borderId="94" xfId="0" applyFont="1" applyFill="1" applyBorder="1" applyAlignment="1">
      <alignment horizontal="center" vertical="center"/>
    </xf>
    <xf numFmtId="0" fontId="35" fillId="27" borderId="95" xfId="0" applyFont="1" applyFill="1" applyBorder="1" applyAlignment="1">
      <alignment vertical="center"/>
    </xf>
    <xf numFmtId="0" fontId="35" fillId="28" borderId="35" xfId="0" applyFont="1" applyFill="1" applyBorder="1" applyAlignment="1">
      <alignment vertical="center"/>
    </xf>
    <xf numFmtId="0" fontId="35" fillId="28" borderId="61" xfId="0" applyFont="1" applyFill="1" applyBorder="1" applyAlignment="1">
      <alignment vertical="center"/>
    </xf>
    <xf numFmtId="0" fontId="35" fillId="28" borderId="82" xfId="0" applyFont="1" applyFill="1" applyBorder="1" applyAlignment="1">
      <alignment horizontal="left" vertical="center"/>
    </xf>
    <xf numFmtId="0" fontId="35" fillId="27" borderId="82" xfId="0" applyFont="1" applyFill="1" applyBorder="1" applyAlignment="1">
      <alignment vertical="center"/>
    </xf>
    <xf numFmtId="0" fontId="35" fillId="27" borderId="23" xfId="0" applyFont="1" applyFill="1" applyBorder="1" applyAlignment="1">
      <alignment vertical="center"/>
    </xf>
    <xf numFmtId="0" fontId="35" fillId="28" borderId="81" xfId="0" applyFont="1" applyFill="1" applyBorder="1" applyAlignment="1">
      <alignment horizontal="left" vertical="center"/>
    </xf>
    <xf numFmtId="0" fontId="35" fillId="28" borderId="37" xfId="0" applyFont="1" applyFill="1" applyBorder="1" applyAlignment="1">
      <alignment vertical="center"/>
    </xf>
    <xf numFmtId="0" fontId="35" fillId="28" borderId="78" xfId="0" applyFont="1" applyFill="1" applyBorder="1" applyAlignment="1">
      <alignment vertical="center"/>
    </xf>
    <xf numFmtId="0" fontId="35" fillId="28" borderId="82" xfId="0" applyFont="1" applyFill="1" applyBorder="1" applyAlignment="1">
      <alignment vertical="center"/>
    </xf>
    <xf numFmtId="0" fontId="35" fillId="28" borderId="60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5" fillId="28" borderId="23" xfId="0" applyFont="1" applyFill="1" applyBorder="1" applyAlignment="1">
      <alignment vertical="center"/>
    </xf>
    <xf numFmtId="0" fontId="35" fillId="0" borderId="96" xfId="0" applyFont="1" applyFill="1" applyBorder="1" applyAlignment="1">
      <alignment vertical="center" wrapText="1"/>
    </xf>
    <xf numFmtId="0" fontId="35" fillId="0" borderId="69" xfId="0" applyFont="1" applyFill="1" applyBorder="1" applyAlignment="1">
      <alignment vertical="center" wrapText="1"/>
    </xf>
    <xf numFmtId="0" fontId="35" fillId="28" borderId="81" xfId="0" applyFont="1" applyFill="1" applyBorder="1" applyAlignment="1">
      <alignment horizontal="center" vertical="center"/>
    </xf>
    <xf numFmtId="0" fontId="35" fillId="28" borderId="74" xfId="0" applyFont="1" applyFill="1" applyBorder="1" applyAlignment="1">
      <alignment horizontal="center" vertical="center"/>
    </xf>
    <xf numFmtId="0" fontId="35" fillId="28" borderId="78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center" vertical="center"/>
    </xf>
    <xf numFmtId="0" fontId="35" fillId="29" borderId="35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center" vertical="center"/>
    </xf>
    <xf numFmtId="0" fontId="35" fillId="29" borderId="59" xfId="0" applyFont="1" applyFill="1" applyBorder="1" applyAlignment="1">
      <alignment horizontal="center" vertical="center"/>
    </xf>
    <xf numFmtId="0" fontId="35" fillId="29" borderId="23" xfId="0" applyFont="1" applyFill="1" applyBorder="1" applyAlignment="1">
      <alignment horizontal="center" vertical="center"/>
    </xf>
    <xf numFmtId="0" fontId="34" fillId="29" borderId="60" xfId="0" applyFont="1" applyFill="1" applyBorder="1" applyAlignment="1">
      <alignment horizontal="center" vertical="center"/>
    </xf>
    <xf numFmtId="0" fontId="35" fillId="29" borderId="82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 wrapText="1"/>
    </xf>
    <xf numFmtId="0" fontId="35" fillId="27" borderId="81" xfId="0" applyFont="1" applyFill="1" applyBorder="1" applyAlignment="1">
      <alignment horizontal="left" vertical="center"/>
    </xf>
    <xf numFmtId="0" fontId="35" fillId="27" borderId="37" xfId="0" applyFont="1" applyFill="1" applyBorder="1" applyAlignment="1">
      <alignment horizontal="left" vertical="center" wrapText="1"/>
    </xf>
    <xf numFmtId="0" fontId="35" fillId="27" borderId="78" xfId="0" applyFont="1" applyFill="1" applyBorder="1" applyAlignment="1">
      <alignment horizontal="left" vertical="center" wrapText="1"/>
    </xf>
    <xf numFmtId="0" fontId="35" fillId="27" borderId="80" xfId="0" applyFont="1" applyFill="1" applyBorder="1" applyAlignment="1">
      <alignment horizontal="center" vertical="center" wrapText="1"/>
    </xf>
    <xf numFmtId="0" fontId="35" fillId="27" borderId="78" xfId="0" applyFont="1" applyFill="1" applyBorder="1" applyAlignment="1">
      <alignment horizontal="center" vertical="center"/>
    </xf>
    <xf numFmtId="0" fontId="35" fillId="27" borderId="79" xfId="0" applyFont="1" applyFill="1" applyBorder="1" applyAlignment="1">
      <alignment horizontal="center" vertical="center"/>
    </xf>
    <xf numFmtId="0" fontId="35" fillId="27" borderId="74" xfId="0" applyFont="1" applyFill="1" applyBorder="1" applyAlignment="1">
      <alignment horizontal="center" vertical="center"/>
    </xf>
    <xf numFmtId="0" fontId="35" fillId="27" borderId="81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 wrapText="1"/>
    </xf>
    <xf numFmtId="0" fontId="35" fillId="29" borderId="98" xfId="0" applyFont="1" applyFill="1" applyBorder="1" applyAlignment="1">
      <alignment horizontal="left" vertical="center" wrapText="1"/>
    </xf>
    <xf numFmtId="0" fontId="35" fillId="29" borderId="98" xfId="0" applyFont="1" applyFill="1" applyBorder="1" applyAlignment="1">
      <alignment horizontal="center" vertical="center"/>
    </xf>
    <xf numFmtId="0" fontId="35" fillId="29" borderId="53" xfId="0" applyFont="1" applyFill="1" applyBorder="1" applyAlignment="1">
      <alignment horizontal="center" vertical="center"/>
    </xf>
    <xf numFmtId="0" fontId="35" fillId="29" borderId="99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/>
    </xf>
    <xf numFmtId="0" fontId="35" fillId="29" borderId="35" xfId="0" applyFont="1" applyFill="1" applyBorder="1" applyAlignment="1">
      <alignment horizontal="left" vertical="center"/>
    </xf>
    <xf numFmtId="0" fontId="35" fillId="0" borderId="102" xfId="0" applyFont="1" applyFill="1" applyBorder="1" applyAlignment="1">
      <alignment vertical="center"/>
    </xf>
    <xf numFmtId="0" fontId="35" fillId="28" borderId="61" xfId="0" applyFont="1" applyFill="1" applyBorder="1" applyAlignment="1">
      <alignment horizontal="center" vertical="center"/>
    </xf>
    <xf numFmtId="0" fontId="35" fillId="28" borderId="69" xfId="0" applyFont="1" applyFill="1" applyBorder="1" applyAlignment="1">
      <alignment horizontal="center" vertical="center"/>
    </xf>
    <xf numFmtId="0" fontId="35" fillId="28" borderId="23" xfId="0" applyFont="1" applyFill="1" applyBorder="1" applyAlignment="1">
      <alignment horizontal="center"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67" xfId="0" applyFont="1" applyFill="1" applyBorder="1" applyAlignment="1">
      <alignment horizontal="center" vertical="center"/>
    </xf>
    <xf numFmtId="0" fontId="35" fillId="27" borderId="62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29" borderId="64" xfId="0" applyFont="1" applyFill="1" applyBorder="1" applyAlignment="1">
      <alignment horizontal="center" vertical="center"/>
    </xf>
    <xf numFmtId="0" fontId="35" fillId="29" borderId="67" xfId="0" applyFont="1" applyFill="1" applyBorder="1" applyAlignment="1">
      <alignment horizontal="center" vertical="center"/>
    </xf>
    <xf numFmtId="0" fontId="35" fillId="29" borderId="62" xfId="0" applyFont="1" applyFill="1" applyBorder="1" applyAlignment="1">
      <alignment horizontal="center" vertical="center"/>
    </xf>
    <xf numFmtId="0" fontId="35" fillId="29" borderId="63" xfId="0" applyFont="1" applyFill="1" applyBorder="1" applyAlignment="1">
      <alignment horizontal="center" vertical="center"/>
    </xf>
    <xf numFmtId="0" fontId="34" fillId="29" borderId="64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5" fillId="27" borderId="105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4" fillId="27" borderId="103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vertical="center"/>
    </xf>
    <xf numFmtId="0" fontId="35" fillId="29" borderId="73" xfId="0" applyFont="1" applyFill="1" applyBorder="1" applyAlignment="1">
      <alignment horizontal="center" vertical="center"/>
    </xf>
    <xf numFmtId="0" fontId="35" fillId="29" borderId="107" xfId="0" applyFont="1" applyFill="1" applyBorder="1" applyAlignment="1">
      <alignment horizontal="center" vertical="center"/>
    </xf>
    <xf numFmtId="0" fontId="35" fillId="29" borderId="83" xfId="0" applyFont="1" applyFill="1" applyBorder="1" applyAlignment="1">
      <alignment horizontal="center" vertical="center"/>
    </xf>
    <xf numFmtId="0" fontId="35" fillId="29" borderId="72" xfId="0" applyFont="1" applyFill="1" applyBorder="1" applyAlignment="1">
      <alignment horizontal="center" vertical="center"/>
    </xf>
    <xf numFmtId="0" fontId="34" fillId="29" borderId="73" xfId="0" applyFont="1" applyFill="1" applyBorder="1" applyAlignment="1">
      <alignment horizontal="center" vertical="center"/>
    </xf>
    <xf numFmtId="0" fontId="35" fillId="29" borderId="60" xfId="0" applyFont="1" applyFill="1" applyBorder="1" applyAlignment="1">
      <alignment horizontal="center" vertical="center"/>
    </xf>
    <xf numFmtId="0" fontId="35" fillId="27" borderId="60" xfId="0" applyFont="1" applyFill="1" applyBorder="1" applyAlignment="1">
      <alignment horizontal="center" vertical="center"/>
    </xf>
    <xf numFmtId="0" fontId="35" fillId="28" borderId="82" xfId="0" applyFont="1" applyFill="1" applyBorder="1" applyAlignment="1">
      <alignment horizontal="center" vertical="center"/>
    </xf>
    <xf numFmtId="0" fontId="35" fillId="27" borderId="108" xfId="0" applyFont="1" applyFill="1" applyBorder="1" applyAlignment="1">
      <alignment horizontal="left" vertical="center"/>
    </xf>
    <xf numFmtId="0" fontId="35" fillId="0" borderId="109" xfId="0" applyFont="1" applyFill="1" applyBorder="1" applyAlignment="1">
      <alignment horizontal="center" vertical="center"/>
    </xf>
    <xf numFmtId="0" fontId="35" fillId="27" borderId="110" xfId="0" applyFont="1" applyFill="1" applyBorder="1" applyAlignment="1">
      <alignment horizontal="center" vertical="center"/>
    </xf>
    <xf numFmtId="0" fontId="35" fillId="28" borderId="91" xfId="0" applyFont="1" applyFill="1" applyBorder="1" applyAlignment="1">
      <alignment horizontal="left" vertical="center"/>
    </xf>
    <xf numFmtId="0" fontId="34" fillId="25" borderId="60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left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8" borderId="99" xfId="0" applyFont="1" applyFill="1" applyBorder="1" applyAlignment="1">
      <alignment horizontal="left" vertical="center"/>
    </xf>
    <xf numFmtId="0" fontId="35" fillId="28" borderId="53" xfId="0" applyFont="1" applyFill="1" applyBorder="1" applyAlignment="1">
      <alignment horizontal="center" vertical="center"/>
    </xf>
    <xf numFmtId="0" fontId="35" fillId="28" borderId="111" xfId="0" applyFont="1" applyFill="1" applyBorder="1" applyAlignment="1">
      <alignment horizontal="center" vertical="center"/>
    </xf>
    <xf numFmtId="0" fontId="34" fillId="28" borderId="101" xfId="0" applyFont="1" applyFill="1" applyBorder="1" applyAlignment="1">
      <alignment horizontal="center" vertical="center"/>
    </xf>
    <xf numFmtId="0" fontId="35" fillId="28" borderId="99" xfId="0" applyFont="1" applyFill="1" applyBorder="1" applyAlignment="1">
      <alignment horizontal="center" vertical="center"/>
    </xf>
    <xf numFmtId="0" fontId="35" fillId="28" borderId="109" xfId="0" applyFont="1" applyFill="1" applyBorder="1" applyAlignment="1">
      <alignment horizontal="center" vertical="center"/>
    </xf>
    <xf numFmtId="0" fontId="35" fillId="28" borderId="114" xfId="0" applyFont="1" applyFill="1" applyBorder="1" applyAlignment="1">
      <alignment horizontal="center" vertical="center"/>
    </xf>
    <xf numFmtId="0" fontId="35" fillId="28" borderId="115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5" fillId="27" borderId="114" xfId="0" applyFont="1" applyFill="1" applyBorder="1" applyAlignment="1">
      <alignment horizontal="center" vertical="center"/>
    </xf>
    <xf numFmtId="0" fontId="35" fillId="27" borderId="115" xfId="0" applyFont="1" applyFill="1" applyBorder="1" applyAlignment="1">
      <alignment horizontal="center" vertical="center"/>
    </xf>
    <xf numFmtId="0" fontId="35" fillId="27" borderId="92" xfId="0" applyFont="1" applyFill="1" applyBorder="1" applyAlignment="1">
      <alignment horizontal="left" vertical="center"/>
    </xf>
    <xf numFmtId="0" fontId="35" fillId="27" borderId="116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17" xfId="0" applyFont="1" applyFill="1" applyBorder="1" applyAlignment="1">
      <alignment horizontal="center" vertical="center"/>
    </xf>
    <xf numFmtId="0" fontId="35" fillId="28" borderId="101" xfId="0" applyFont="1" applyFill="1" applyBorder="1" applyAlignment="1">
      <alignment horizontal="center" vertical="center"/>
    </xf>
    <xf numFmtId="0" fontId="35" fillId="28" borderId="97" xfId="0" applyFont="1" applyFill="1" applyBorder="1" applyAlignment="1">
      <alignment horizontal="center" vertical="center"/>
    </xf>
    <xf numFmtId="0" fontId="34" fillId="28" borderId="80" xfId="0" applyFont="1" applyFill="1" applyBorder="1" applyAlignment="1">
      <alignment horizontal="center" vertical="center"/>
    </xf>
    <xf numFmtId="0" fontId="35" fillId="28" borderId="118" xfId="0" applyFont="1" applyFill="1" applyBorder="1" applyAlignment="1">
      <alignment vertical="center"/>
    </xf>
    <xf numFmtId="0" fontId="35" fillId="28" borderId="119" xfId="0" applyFont="1" applyFill="1" applyBorder="1" applyAlignment="1">
      <alignment vertical="center"/>
    </xf>
    <xf numFmtId="0" fontId="35" fillId="28" borderId="120" xfId="0" applyFont="1" applyFill="1" applyBorder="1" applyAlignment="1">
      <alignment vertical="center"/>
    </xf>
    <xf numFmtId="0" fontId="35" fillId="28" borderId="120" xfId="0" applyFont="1" applyFill="1" applyBorder="1" applyAlignment="1">
      <alignment horizontal="center" vertical="center"/>
    </xf>
    <xf numFmtId="0" fontId="35" fillId="28" borderId="121" xfId="0" applyFont="1" applyFill="1" applyBorder="1" applyAlignment="1">
      <alignment horizontal="center" vertical="center"/>
    </xf>
    <xf numFmtId="0" fontId="35" fillId="28" borderId="122" xfId="0" applyFont="1" applyFill="1" applyBorder="1" applyAlignment="1">
      <alignment horizontal="center" vertical="center"/>
    </xf>
    <xf numFmtId="0" fontId="35" fillId="28" borderId="118" xfId="0" applyFont="1" applyFill="1" applyBorder="1" applyAlignment="1">
      <alignment horizontal="center" vertical="center"/>
    </xf>
    <xf numFmtId="0" fontId="34" fillId="25" borderId="123" xfId="0" applyFont="1" applyFill="1" applyBorder="1" applyAlignment="1">
      <alignment horizontal="center" vertical="center"/>
    </xf>
    <xf numFmtId="0" fontId="35" fillId="28" borderId="77" xfId="0" applyFont="1" applyFill="1" applyBorder="1" applyAlignment="1">
      <alignment vertical="center"/>
    </xf>
    <xf numFmtId="0" fontId="35" fillId="28" borderId="90" xfId="0" applyFont="1" applyFill="1" applyBorder="1" applyAlignment="1">
      <alignment vertical="center"/>
    </xf>
    <xf numFmtId="0" fontId="35" fillId="28" borderId="58" xfId="0" applyFont="1" applyFill="1" applyBorder="1" applyAlignment="1">
      <alignment vertical="center"/>
    </xf>
    <xf numFmtId="202" fontId="35" fillId="28" borderId="68" xfId="0" applyNumberFormat="1" applyFont="1" applyFill="1" applyBorder="1" applyAlignment="1">
      <alignment horizontal="center" vertical="center" wrapText="1"/>
    </xf>
    <xf numFmtId="0" fontId="35" fillId="28" borderId="58" xfId="0" applyFont="1" applyFill="1" applyBorder="1" applyAlignment="1">
      <alignment horizontal="center" vertical="center"/>
    </xf>
    <xf numFmtId="0" fontId="35" fillId="28" borderId="77" xfId="0" applyFont="1" applyFill="1" applyBorder="1" applyAlignment="1">
      <alignment horizontal="center" vertical="center"/>
    </xf>
    <xf numFmtId="0" fontId="35" fillId="28" borderId="66" xfId="0" applyFont="1" applyFill="1" applyBorder="1" applyAlignment="1">
      <alignment horizontal="center" vertical="center"/>
    </xf>
    <xf numFmtId="0" fontId="35" fillId="28" borderId="124" xfId="0" applyFont="1" applyFill="1" applyBorder="1" applyAlignment="1">
      <alignment horizontal="center" vertical="center"/>
    </xf>
    <xf numFmtId="0" fontId="34" fillId="28" borderId="68" xfId="0" applyFont="1" applyFill="1" applyBorder="1" applyAlignment="1">
      <alignment horizontal="center" vertical="center"/>
    </xf>
    <xf numFmtId="0" fontId="35" fillId="28" borderId="125" xfId="0" applyFont="1" applyFill="1" applyBorder="1" applyAlignment="1">
      <alignment horizontal="center" vertical="center"/>
    </xf>
    <xf numFmtId="202" fontId="35" fillId="28" borderId="60" xfId="0" applyNumberFormat="1" applyFont="1" applyFill="1" applyBorder="1" applyAlignment="1">
      <alignment horizontal="center" vertical="center"/>
    </xf>
    <xf numFmtId="201" fontId="35" fillId="28" borderId="60" xfId="0" applyNumberFormat="1" applyFont="1" applyFill="1" applyBorder="1" applyAlignment="1">
      <alignment horizontal="center" vertical="center"/>
    </xf>
    <xf numFmtId="0" fontId="35" fillId="28" borderId="69" xfId="0" applyFont="1" applyFill="1" applyBorder="1" applyAlignment="1">
      <alignment vertical="center"/>
    </xf>
    <xf numFmtId="201" fontId="35" fillId="27" borderId="94" xfId="0" applyNumberFormat="1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vertical="center"/>
    </xf>
    <xf numFmtId="0" fontId="35" fillId="28" borderId="77" xfId="0" applyFont="1" applyFill="1" applyBorder="1" applyAlignment="1" applyProtection="1">
      <alignment horizontal="left" vertical="center"/>
      <protection hidden="1"/>
    </xf>
    <xf numFmtId="0" fontId="35" fillId="28" borderId="90" xfId="0" applyFont="1" applyFill="1" applyBorder="1" applyAlignment="1" applyProtection="1">
      <alignment vertical="center"/>
      <protection hidden="1"/>
    </xf>
    <xf numFmtId="0" fontId="35" fillId="28" borderId="65" xfId="0" applyFont="1" applyFill="1" applyBorder="1" applyAlignment="1" applyProtection="1">
      <alignment vertical="center"/>
      <protection hidden="1"/>
    </xf>
    <xf numFmtId="201" fontId="35" fillId="28" borderId="68" xfId="0" applyNumberFormat="1" applyFont="1" applyFill="1" applyBorder="1" applyAlignment="1">
      <alignment horizontal="center" vertical="center"/>
    </xf>
    <xf numFmtId="0" fontId="35" fillId="28" borderId="66" xfId="0" applyFont="1" applyFill="1" applyBorder="1" applyAlignment="1" applyProtection="1">
      <alignment horizontal="center" vertical="center"/>
      <protection hidden="1"/>
    </xf>
    <xf numFmtId="0" fontId="35" fillId="28" borderId="66" xfId="0" applyFont="1" applyFill="1" applyBorder="1" applyAlignment="1" applyProtection="1">
      <alignment vertical="center"/>
      <protection hidden="1"/>
    </xf>
    <xf numFmtId="0" fontId="35" fillId="28" borderId="124" xfId="0" applyFont="1" applyFill="1" applyBorder="1" applyAlignment="1" applyProtection="1">
      <alignment vertical="center"/>
      <protection hidden="1"/>
    </xf>
    <xf numFmtId="0" fontId="35" fillId="28" borderId="82" xfId="0" applyFont="1" applyFill="1" applyBorder="1" applyAlignment="1" applyProtection="1">
      <alignment horizontal="left" vertical="center"/>
      <protection hidden="1"/>
    </xf>
    <xf numFmtId="0" fontId="35" fillId="28" borderId="35" xfId="0" applyFont="1" applyFill="1" applyBorder="1" applyAlignment="1" applyProtection="1">
      <alignment vertical="center"/>
      <protection hidden="1"/>
    </xf>
    <xf numFmtId="0" fontId="35" fillId="28" borderId="59" xfId="0" applyFont="1" applyFill="1" applyBorder="1" applyAlignment="1" applyProtection="1">
      <alignment vertical="center"/>
      <protection hidden="1"/>
    </xf>
    <xf numFmtId="0" fontId="35" fillId="28" borderId="23" xfId="0" applyFont="1" applyFill="1" applyBorder="1" applyAlignment="1" applyProtection="1">
      <alignment horizontal="center" vertical="center"/>
      <protection hidden="1"/>
    </xf>
    <xf numFmtId="0" fontId="35" fillId="28" borderId="23" xfId="0" applyFont="1" applyFill="1" applyBorder="1" applyAlignment="1" applyProtection="1">
      <alignment vertical="center"/>
      <protection hidden="1"/>
    </xf>
    <xf numFmtId="0" fontId="35" fillId="28" borderId="115" xfId="0" applyFont="1" applyFill="1" applyBorder="1" applyAlignment="1" applyProtection="1">
      <alignment vertical="center"/>
      <protection hidden="1"/>
    </xf>
    <xf numFmtId="201" fontId="35" fillId="28" borderId="80" xfId="0" applyNumberFormat="1" applyFont="1" applyFill="1" applyBorder="1" applyAlignment="1">
      <alignment horizontal="center" vertical="center"/>
    </xf>
    <xf numFmtId="0" fontId="35" fillId="28" borderId="87" xfId="0" applyFont="1" applyFill="1" applyBorder="1" applyAlignment="1">
      <alignment horizontal="center" vertical="center"/>
    </xf>
    <xf numFmtId="0" fontId="34" fillId="26" borderId="80" xfId="0" applyFont="1" applyFill="1" applyBorder="1" applyAlignment="1">
      <alignment horizontal="center" vertical="center"/>
    </xf>
    <xf numFmtId="0" fontId="35" fillId="28" borderId="87" xfId="0" applyFont="1" applyFill="1" applyBorder="1" applyAlignment="1">
      <alignment vertical="center"/>
    </xf>
    <xf numFmtId="0" fontId="35" fillId="28" borderId="74" xfId="0" applyFont="1" applyFill="1" applyBorder="1" applyAlignment="1">
      <alignment vertical="center"/>
    </xf>
    <xf numFmtId="0" fontId="34" fillId="0" borderId="1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10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27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28" borderId="80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24" xfId="0" applyFont="1" applyFill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5" fillId="0" borderId="96" xfId="0" applyFont="1" applyFill="1" applyBorder="1" applyAlignment="1">
      <alignment vertical="center"/>
    </xf>
    <xf numFmtId="0" fontId="35" fillId="28" borderId="115" xfId="0" applyFont="1" applyFill="1" applyBorder="1" applyAlignment="1">
      <alignment vertical="center"/>
    </xf>
    <xf numFmtId="0" fontId="35" fillId="28" borderId="67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8" borderId="107" xfId="0" applyFont="1" applyFill="1" applyBorder="1" applyAlignment="1">
      <alignment horizontal="center" vertical="center"/>
    </xf>
    <xf numFmtId="0" fontId="35" fillId="28" borderId="128" xfId="0" applyFont="1" applyFill="1" applyBorder="1" applyAlignment="1">
      <alignment horizontal="center" vertical="center"/>
    </xf>
    <xf numFmtId="0" fontId="35" fillId="28" borderId="72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8" borderId="70" xfId="0" applyFont="1" applyFill="1" applyBorder="1" applyAlignment="1">
      <alignment vertical="center"/>
    </xf>
    <xf numFmtId="0" fontId="35" fillId="28" borderId="32" xfId="0" applyFont="1" applyFill="1" applyBorder="1" applyAlignment="1">
      <alignment vertical="center"/>
    </xf>
    <xf numFmtId="0" fontId="35" fillId="28" borderId="67" xfId="0" applyFont="1" applyFill="1" applyBorder="1" applyAlignment="1">
      <alignment vertical="center"/>
    </xf>
    <xf numFmtId="0" fontId="35" fillId="28" borderId="64" xfId="0" applyFont="1" applyFill="1" applyBorder="1" applyAlignment="1">
      <alignment horizontal="center" vertical="center"/>
    </xf>
    <xf numFmtId="0" fontId="35" fillId="28" borderId="70" xfId="0" applyFont="1" applyFill="1" applyBorder="1" applyAlignment="1">
      <alignment horizontal="center" vertical="center"/>
    </xf>
    <xf numFmtId="0" fontId="35" fillId="28" borderId="63" xfId="0" applyFont="1" applyFill="1" applyBorder="1" applyAlignment="1">
      <alignment horizontal="center" vertical="center"/>
    </xf>
    <xf numFmtId="0" fontId="35" fillId="28" borderId="96" xfId="0" applyFont="1" applyFill="1" applyBorder="1" applyAlignment="1">
      <alignment vertical="center"/>
    </xf>
    <xf numFmtId="0" fontId="35" fillId="28" borderId="63" xfId="0" applyFont="1" applyFill="1" applyBorder="1" applyAlignment="1">
      <alignment vertical="center"/>
    </xf>
    <xf numFmtId="0" fontId="35" fillId="27" borderId="107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35" fillId="27" borderId="72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7" borderId="70" xfId="0" applyFont="1" applyFill="1" applyBorder="1" applyAlignment="1">
      <alignment horizontal="left"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70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7" borderId="41" xfId="0" applyFont="1" applyFill="1" applyBorder="1" applyAlignment="1">
      <alignment vertical="center"/>
    </xf>
    <xf numFmtId="0" fontId="35" fillId="27" borderId="104" xfId="0" applyFont="1" applyFill="1" applyBorder="1" applyAlignment="1">
      <alignment vertical="center"/>
    </xf>
    <xf numFmtId="0" fontId="35" fillId="27" borderId="108" xfId="0" applyFont="1" applyFill="1" applyBorder="1" applyAlignment="1">
      <alignment vertical="center"/>
    </xf>
    <xf numFmtId="0" fontId="35" fillId="27" borderId="43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7" xfId="0" applyFont="1" applyFill="1" applyBorder="1" applyAlignment="1">
      <alignment vertical="center"/>
    </xf>
    <xf numFmtId="0" fontId="35" fillId="29" borderId="70" xfId="0" applyFont="1" applyFill="1" applyBorder="1" applyAlignment="1">
      <alignment vertical="center"/>
    </xf>
    <xf numFmtId="0" fontId="35" fillId="29" borderId="63" xfId="0" applyFont="1" applyFill="1" applyBorder="1" applyAlignment="1">
      <alignment vertical="center"/>
    </xf>
    <xf numFmtId="0" fontId="35" fillId="29" borderId="0" xfId="0" applyFont="1" applyFill="1" applyBorder="1" applyAlignment="1">
      <alignment vertical="center"/>
    </xf>
    <xf numFmtId="0" fontId="35" fillId="29" borderId="107" xfId="0" applyFont="1" applyFill="1" applyBorder="1" applyAlignment="1">
      <alignment vertical="center"/>
    </xf>
    <xf numFmtId="0" fontId="35" fillId="29" borderId="128" xfId="0" applyFont="1" applyFill="1" applyBorder="1" applyAlignment="1">
      <alignment vertical="center"/>
    </xf>
    <xf numFmtId="0" fontId="35" fillId="29" borderId="72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82" xfId="0" applyFont="1" applyFill="1" applyBorder="1" applyAlignment="1">
      <alignment vertical="center"/>
    </xf>
    <xf numFmtId="0" fontId="35" fillId="29" borderId="2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8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104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8" borderId="34" xfId="0" applyFont="1" applyFill="1" applyBorder="1" applyAlignment="1">
      <alignment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28" borderId="123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8" borderId="59" xfId="0" applyFont="1" applyFill="1" applyBorder="1" applyAlignment="1">
      <alignment horizontal="center" vertical="center"/>
    </xf>
    <xf numFmtId="0" fontId="35" fillId="28" borderId="35" xfId="0" applyFont="1" applyFill="1" applyBorder="1" applyAlignment="1">
      <alignment horizontal="center" vertical="center"/>
    </xf>
    <xf numFmtId="0" fontId="35" fillId="27" borderId="82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115" xfId="0" applyFont="1" applyFill="1" applyBorder="1" applyAlignment="1" applyProtection="1">
      <alignment vertical="center"/>
      <protection hidden="1"/>
    </xf>
    <xf numFmtId="0" fontId="35" fillId="27" borderId="69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8" borderId="70" xfId="0" applyFont="1" applyFill="1" applyBorder="1" applyAlignment="1">
      <alignment horizontal="left" vertical="center"/>
    </xf>
    <xf numFmtId="0" fontId="35" fillId="0" borderId="80" xfId="0" applyFont="1" applyFill="1" applyBorder="1" applyAlignment="1" applyProtection="1">
      <alignment horizontal="center" vertical="center"/>
      <protection hidden="1"/>
    </xf>
    <xf numFmtId="0" fontId="35" fillId="0" borderId="101" xfId="0" applyFont="1" applyFill="1" applyBorder="1" applyAlignment="1" applyProtection="1">
      <alignment horizontal="center" vertical="center" wrapText="1"/>
      <protection hidden="1"/>
    </xf>
    <xf numFmtId="0" fontId="35" fillId="0" borderId="97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09" xfId="0" applyFont="1" applyFill="1" applyBorder="1" applyAlignment="1">
      <alignment vertical="center"/>
    </xf>
    <xf numFmtId="0" fontId="35" fillId="28" borderId="0" xfId="0" applyFont="1" applyFill="1" applyBorder="1" applyAlignment="1">
      <alignment vertical="center"/>
    </xf>
    <xf numFmtId="0" fontId="35" fillId="28" borderId="107" xfId="0" applyFont="1" applyFill="1" applyBorder="1" applyAlignment="1">
      <alignment vertical="center"/>
    </xf>
    <xf numFmtId="0" fontId="35" fillId="28" borderId="73" xfId="0" applyFont="1" applyFill="1" applyBorder="1" applyAlignment="1">
      <alignment horizontal="center" vertical="center"/>
    </xf>
    <xf numFmtId="0" fontId="35" fillId="28" borderId="9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1" fillId="0" borderId="33" xfId="0" applyFont="1" applyBorder="1" applyAlignment="1">
      <alignment horizontal="left" vertical="center"/>
    </xf>
    <xf numFmtId="0" fontId="31" fillId="0" borderId="129" xfId="0" applyFont="1" applyBorder="1" applyAlignment="1">
      <alignment horizontal="left" vertical="center"/>
    </xf>
    <xf numFmtId="0" fontId="34" fillId="0" borderId="97" xfId="0" applyFont="1" applyFill="1" applyBorder="1" applyAlignment="1">
      <alignment horizontal="center" vertical="center" wrapText="1"/>
    </xf>
    <xf numFmtId="0" fontId="34" fillId="0" borderId="106" xfId="0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4" fillId="0" borderId="118" xfId="0" applyFont="1" applyFill="1" applyBorder="1" applyAlignment="1">
      <alignment horizontal="center" vertical="center" wrapText="1"/>
    </xf>
    <xf numFmtId="0" fontId="34" fillId="0" borderId="119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5" fillId="27" borderId="82" xfId="0" applyFont="1" applyFill="1" applyBorder="1" applyAlignment="1">
      <alignment horizontal="left" vertical="center" wrapText="1"/>
    </xf>
    <xf numFmtId="0" fontId="35" fillId="27" borderId="35" xfId="0" applyFont="1" applyFill="1" applyBorder="1" applyAlignment="1">
      <alignment horizontal="left" vertical="center" wrapText="1"/>
    </xf>
    <xf numFmtId="0" fontId="35" fillId="27" borderId="61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31" xfId="0" applyFont="1" applyFill="1" applyBorder="1" applyAlignment="1" applyProtection="1">
      <alignment horizontal="center" vertical="center" wrapText="1"/>
      <protection hidden="1"/>
    </xf>
    <xf numFmtId="0" fontId="34" fillId="0" borderId="132" xfId="0" applyFont="1" applyFill="1" applyBorder="1" applyAlignment="1" applyProtection="1">
      <alignment horizontal="center" vertical="center" wrapText="1"/>
      <protection hidden="1"/>
    </xf>
    <xf numFmtId="0" fontId="35" fillId="0" borderId="74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133" xfId="0" applyFont="1" applyFill="1" applyBorder="1" applyAlignment="1">
      <alignment horizontal="center" vertical="center" wrapText="1"/>
    </xf>
    <xf numFmtId="0" fontId="34" fillId="0" borderId="134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07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4" fillId="0" borderId="135" xfId="0" applyFont="1" applyFill="1" applyBorder="1" applyAlignment="1" applyProtection="1">
      <alignment horizontal="center" vertical="center" wrapText="1"/>
      <protection hidden="1"/>
    </xf>
    <xf numFmtId="0" fontId="34" fillId="0" borderId="136" xfId="0" applyFont="1" applyFill="1" applyBorder="1" applyAlignment="1" applyProtection="1">
      <alignment horizontal="center" vertical="center" wrapText="1"/>
      <protection hidden="1"/>
    </xf>
    <xf numFmtId="0" fontId="34" fillId="0" borderId="137" xfId="0" applyFont="1" applyFill="1" applyBorder="1" applyAlignment="1" applyProtection="1">
      <alignment horizontal="center" vertical="center" wrapText="1"/>
      <protection hidden="1"/>
    </xf>
    <xf numFmtId="0" fontId="34" fillId="0" borderId="128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07" xfId="0" applyFont="1" applyFill="1" applyBorder="1" applyAlignment="1" applyProtection="1">
      <alignment horizontal="center" vertical="center" wrapText="1"/>
      <protection hidden="1"/>
    </xf>
    <xf numFmtId="0" fontId="34" fillId="0" borderId="138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39" xfId="0" applyFont="1" applyFill="1" applyBorder="1" applyAlignment="1" applyProtection="1">
      <alignment horizontal="center" vertical="center" wrapText="1"/>
      <protection hidden="1"/>
    </xf>
    <xf numFmtId="0" fontId="34" fillId="0" borderId="1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141" xfId="0" applyFont="1" applyFill="1" applyBorder="1" applyAlignment="1">
      <alignment horizontal="center" vertical="center" wrapText="1"/>
    </xf>
    <xf numFmtId="0" fontId="34" fillId="0" borderId="142" xfId="0" applyFont="1" applyFill="1" applyBorder="1" applyAlignment="1">
      <alignment horizontal="center" vertical="center" wrapText="1"/>
    </xf>
    <xf numFmtId="0" fontId="34" fillId="0" borderId="143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34" fillId="0" borderId="13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140" xfId="0" applyFont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 wrapText="1"/>
    </xf>
    <xf numFmtId="0" fontId="34" fillId="0" borderId="136" xfId="0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29" borderId="133" xfId="0" applyFont="1" applyFill="1" applyBorder="1" applyAlignment="1">
      <alignment horizontal="center" vertical="center"/>
    </xf>
    <xf numFmtId="0" fontId="34" fillId="29" borderId="75" xfId="0" applyFont="1" applyFill="1" applyBorder="1" applyAlignment="1">
      <alignment horizontal="center" vertical="center"/>
    </xf>
    <xf numFmtId="0" fontId="34" fillId="29" borderId="96" xfId="0" applyFont="1" applyFill="1" applyBorder="1" applyAlignment="1">
      <alignment horizontal="center" vertical="center"/>
    </xf>
    <xf numFmtId="0" fontId="34" fillId="0" borderId="14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19" fillId="0" borderId="144" xfId="0" applyFont="1" applyBorder="1" applyAlignment="1">
      <alignment horizontal="center"/>
    </xf>
    <xf numFmtId="0" fontId="19" fillId="0" borderId="145" xfId="0" applyFont="1" applyBorder="1" applyAlignment="1">
      <alignment horizontal="center"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48" xfId="0" applyFont="1" applyBorder="1" applyAlignment="1">
      <alignment horizontal="left"/>
    </xf>
    <xf numFmtId="0" fontId="19" fillId="4" borderId="144" xfId="0" applyFont="1" applyFill="1" applyBorder="1" applyAlignment="1">
      <alignment horizontal="center"/>
    </xf>
    <xf numFmtId="0" fontId="19" fillId="4" borderId="145" xfId="0" applyFont="1" applyFill="1" applyBorder="1" applyAlignment="1">
      <alignment horizontal="center"/>
    </xf>
    <xf numFmtId="0" fontId="19" fillId="4" borderId="14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35" fillId="28" borderId="62" xfId="0" applyFont="1" applyFill="1" applyBorder="1" applyAlignment="1">
      <alignment horizontal="center" vertical="center"/>
    </xf>
    <xf numFmtId="0" fontId="34" fillId="25" borderId="64" xfId="0" applyFont="1" applyFill="1" applyBorder="1" applyAlignment="1">
      <alignment horizontal="center" vertical="center"/>
    </xf>
    <xf numFmtId="0" fontId="35" fillId="27" borderId="32" xfId="0" applyFont="1" applyFill="1" applyBorder="1" applyAlignment="1">
      <alignment horizontal="left" vertical="center" wrapText="1"/>
    </xf>
    <xf numFmtId="0" fontId="35" fillId="27" borderId="67" xfId="0" applyFont="1" applyFill="1" applyBorder="1" applyAlignment="1">
      <alignment horizontal="left" vertical="center" wrapText="1"/>
    </xf>
    <xf numFmtId="0" fontId="35" fillId="27" borderId="64" xfId="0" applyFont="1" applyFill="1" applyBorder="1" applyAlignment="1">
      <alignment horizontal="center" vertical="center" wrapText="1"/>
    </xf>
    <xf numFmtId="0" fontId="35" fillId="28" borderId="32" xfId="0" applyFont="1" applyFill="1" applyBorder="1" applyAlignment="1">
      <alignment horizontal="left" vertical="center" wrapText="1"/>
    </xf>
    <xf numFmtId="0" fontId="35" fillId="28" borderId="67" xfId="0" applyFont="1" applyFill="1" applyBorder="1" applyAlignment="1">
      <alignment horizontal="left" vertical="center" wrapText="1"/>
    </xf>
    <xf numFmtId="0" fontId="35" fillId="28" borderId="6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8" xfId="0" applyFont="1" applyFill="1" applyBorder="1" applyAlignment="1" applyProtection="1">
      <alignment horizontal="left" vertical="center"/>
      <protection hidden="1"/>
    </xf>
    <xf numFmtId="0" fontId="35" fillId="0" borderId="149" xfId="0" applyFont="1" applyFill="1" applyBorder="1" applyAlignment="1" applyProtection="1">
      <alignment horizontal="left" vertical="center"/>
      <protection hidden="1"/>
    </xf>
    <xf numFmtId="0" fontId="35" fillId="0" borderId="90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4" fillId="0" borderId="150" xfId="0" applyFont="1" applyFill="1" applyBorder="1" applyAlignment="1" applyProtection="1">
      <alignment horizontal="center" vertical="center" wrapText="1"/>
      <protection hidden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7" borderId="91" xfId="0" applyFont="1" applyFill="1" applyBorder="1" applyAlignment="1">
      <alignment horizontal="left" vertical="center" wrapText="1"/>
    </xf>
    <xf numFmtId="0" fontId="35" fillId="27" borderId="92" xfId="0" applyFont="1" applyFill="1" applyBorder="1" applyAlignment="1">
      <alignment horizontal="left" vertical="center" wrapText="1"/>
    </xf>
    <xf numFmtId="0" fontId="35" fillId="27" borderId="93" xfId="0" applyFont="1" applyFill="1" applyBorder="1" applyAlignment="1">
      <alignment horizontal="left" vertical="center" wrapText="1"/>
    </xf>
    <xf numFmtId="0" fontId="35" fillId="27" borderId="9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28" borderId="49" xfId="0" applyFont="1" applyFill="1" applyBorder="1" applyAlignment="1">
      <alignment vertical="center"/>
    </xf>
    <xf numFmtId="0" fontId="35" fillId="28" borderId="139" xfId="0" applyFont="1" applyFill="1" applyBorder="1" applyAlignment="1">
      <alignment vertical="center"/>
    </xf>
    <xf numFmtId="0" fontId="35" fillId="28" borderId="140" xfId="0" applyFont="1" applyFill="1" applyBorder="1" applyAlignment="1">
      <alignment horizontal="center" vertical="center"/>
    </xf>
    <xf numFmtId="0" fontId="35" fillId="28" borderId="139" xfId="0" applyFont="1" applyFill="1" applyBorder="1" applyAlignment="1">
      <alignment horizontal="center" vertical="center"/>
    </xf>
    <xf numFmtId="0" fontId="35" fillId="28" borderId="151" xfId="0" applyFont="1" applyFill="1" applyBorder="1" applyAlignment="1">
      <alignment horizontal="center" vertical="center"/>
    </xf>
    <xf numFmtId="0" fontId="35" fillId="28" borderId="152" xfId="0" applyFont="1" applyFill="1" applyBorder="1" applyAlignment="1">
      <alignment horizontal="center" vertical="center"/>
    </xf>
    <xf numFmtId="0" fontId="34" fillId="28" borderId="140" xfId="0" applyFont="1" applyFill="1" applyBorder="1" applyAlignment="1">
      <alignment horizontal="center" vertical="center"/>
    </xf>
    <xf numFmtId="0" fontId="35" fillId="28" borderId="138" xfId="0" applyFont="1" applyFill="1" applyBorder="1" applyAlignment="1">
      <alignment vertical="center"/>
    </xf>
    <xf numFmtId="0" fontId="35" fillId="28" borderId="152" xfId="0" applyFont="1" applyFill="1" applyBorder="1" applyAlignment="1">
      <alignment vertical="center"/>
    </xf>
    <xf numFmtId="0" fontId="35" fillId="30" borderId="77" xfId="0" applyFont="1" applyFill="1" applyBorder="1" applyAlignment="1">
      <alignment horizontal="left" vertical="center"/>
    </xf>
    <xf numFmtId="0" fontId="35" fillId="30" borderId="90" xfId="0" applyFont="1" applyFill="1" applyBorder="1" applyAlignment="1">
      <alignment vertical="center"/>
    </xf>
    <xf numFmtId="0" fontId="35" fillId="30" borderId="58" xfId="0" applyFont="1" applyFill="1" applyBorder="1" applyAlignment="1">
      <alignment vertical="center"/>
    </xf>
    <xf numFmtId="0" fontId="35" fillId="30" borderId="68" xfId="0" applyFont="1" applyFill="1" applyBorder="1" applyAlignment="1">
      <alignment horizontal="center" vertical="center"/>
    </xf>
    <xf numFmtId="0" fontId="35" fillId="30" borderId="65" xfId="0" applyFont="1" applyFill="1" applyBorder="1" applyAlignment="1">
      <alignment horizontal="center" vertical="center"/>
    </xf>
    <xf numFmtId="0" fontId="35" fillId="30" borderId="66" xfId="0" applyFont="1" applyFill="1" applyBorder="1" applyAlignment="1">
      <alignment horizontal="center" vertical="center"/>
    </xf>
    <xf numFmtId="0" fontId="34" fillId="30" borderId="68" xfId="0" applyFont="1" applyFill="1" applyBorder="1" applyAlignment="1">
      <alignment horizontal="center" vertical="center"/>
    </xf>
    <xf numFmtId="0" fontId="35" fillId="30" borderId="77" xfId="0" applyFont="1" applyFill="1" applyBorder="1" applyAlignment="1">
      <alignment vertical="center"/>
    </xf>
    <xf numFmtId="0" fontId="35" fillId="30" borderId="66" xfId="0" applyFont="1" applyFill="1" applyBorder="1" applyAlignment="1">
      <alignment vertical="center"/>
    </xf>
    <xf numFmtId="0" fontId="35" fillId="30" borderId="82" xfId="0" applyFont="1" applyFill="1" applyBorder="1" applyAlignment="1">
      <alignment horizontal="left" vertical="center"/>
    </xf>
    <xf numFmtId="0" fontId="35" fillId="30" borderId="35" xfId="0" applyFont="1" applyFill="1" applyBorder="1" applyAlignment="1">
      <alignment vertical="center"/>
    </xf>
    <xf numFmtId="0" fontId="35" fillId="30" borderId="61" xfId="0" applyFont="1" applyFill="1" applyBorder="1" applyAlignment="1">
      <alignment vertical="center"/>
    </xf>
    <xf numFmtId="0" fontId="35" fillId="30" borderId="60" xfId="0" applyFont="1" applyFill="1" applyBorder="1" applyAlignment="1">
      <alignment horizontal="center" vertical="center"/>
    </xf>
    <xf numFmtId="0" fontId="35" fillId="30" borderId="61" xfId="0" applyFont="1" applyFill="1" applyBorder="1" applyAlignment="1">
      <alignment horizontal="center" vertical="center"/>
    </xf>
    <xf numFmtId="0" fontId="35" fillId="30" borderId="5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4" fillId="30" borderId="60" xfId="0" applyFont="1" applyFill="1" applyBorder="1" applyAlignment="1">
      <alignment horizontal="center" vertical="center"/>
    </xf>
    <xf numFmtId="0" fontId="35" fillId="30" borderId="82" xfId="0" applyFont="1" applyFill="1" applyBorder="1" applyAlignment="1">
      <alignment vertical="center"/>
    </xf>
    <xf numFmtId="0" fontId="35" fillId="30" borderId="23" xfId="0" applyFont="1" applyFill="1" applyBorder="1" applyAlignment="1">
      <alignment vertical="center"/>
    </xf>
    <xf numFmtId="0" fontId="35" fillId="30" borderId="58" xfId="0" applyFont="1" applyFill="1" applyBorder="1" applyAlignment="1" quotePrefix="1">
      <alignment horizontal="center" vertical="center"/>
    </xf>
    <xf numFmtId="0" fontId="39" fillId="30" borderId="60" xfId="0" applyFont="1" applyFill="1" applyBorder="1" applyAlignment="1">
      <alignment horizontal="center" vertical="center"/>
    </xf>
    <xf numFmtId="0" fontId="0" fillId="30" borderId="6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  <sheetDataSet>
      <sheetData sheetId="10">
        <row r="2">
          <cell r="D2" t="str">
            <v>Y</v>
          </cell>
          <cell r="E2" t="str">
            <v>I </v>
          </cell>
        </row>
        <row r="14">
          <cell r="D14" t="str">
            <v>Y</v>
          </cell>
          <cell r="E1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506" t="s">
        <v>8</v>
      </c>
      <c r="C2" s="506"/>
      <c r="D2" s="506"/>
      <c r="E2" s="506"/>
      <c r="F2" s="506"/>
      <c r="G2" s="506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506"/>
      <c r="C4" s="506"/>
      <c r="D4" s="506"/>
      <c r="E4" s="506"/>
      <c r="F4" s="506"/>
      <c r="G4" s="506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128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34"/>
  <sheetViews>
    <sheetView showGridLines="0" tabSelected="1" zoomScale="85" zoomScaleNormal="85" zoomScaleSheetLayoutView="85" zoomScalePageLayoutView="70" workbookViewId="0" topLeftCell="L90">
      <selection activeCell="G84" sqref="G84:X122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16.8515625" style="140" hidden="1" customWidth="1"/>
    <col min="7" max="7" width="10.00390625" style="402" customWidth="1"/>
    <col min="8" max="8" width="9.140625" style="402" hidden="1" customWidth="1"/>
    <col min="9" max="9" width="7.7109375" style="402" customWidth="1"/>
    <col min="10" max="10" width="11.57421875" style="402" customWidth="1"/>
    <col min="11" max="11" width="12.8515625" style="487" customWidth="1"/>
    <col min="12" max="12" width="16.7109375" style="402" customWidth="1"/>
    <col min="13" max="13" width="27.57421875" style="487" customWidth="1"/>
    <col min="14" max="14" width="25.8515625" style="402" customWidth="1"/>
    <col min="15" max="15" width="23.7109375" style="402" customWidth="1"/>
    <col min="16" max="16" width="8.7109375" style="402" customWidth="1"/>
    <col min="17" max="17" width="7.8515625" style="402" customWidth="1"/>
    <col min="18" max="18" width="7.57421875" style="402" customWidth="1"/>
    <col min="19" max="19" width="8.140625" style="402" customWidth="1"/>
    <col min="20" max="20" width="13.140625" style="402" customWidth="1"/>
    <col min="21" max="22" width="6.7109375" style="402" customWidth="1"/>
    <col min="23" max="24" width="6.00390625" style="402" customWidth="1"/>
    <col min="25" max="25" width="9.140625" style="402" hidden="1" customWidth="1"/>
    <col min="26" max="16384" width="9.140625" style="402" customWidth="1"/>
  </cols>
  <sheetData>
    <row r="1" spans="7:24" ht="26.25" customHeight="1">
      <c r="G1" s="582" t="s">
        <v>177</v>
      </c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4" t="s">
        <v>155</v>
      </c>
      <c r="B3" s="165"/>
      <c r="C3" s="165"/>
      <c r="D3" s="165"/>
      <c r="E3" s="166"/>
      <c r="F3" s="167"/>
      <c r="G3" s="519" t="s">
        <v>7</v>
      </c>
      <c r="H3" s="520"/>
      <c r="I3" s="520"/>
      <c r="J3" s="562" t="s">
        <v>176</v>
      </c>
      <c r="K3" s="544" t="s">
        <v>0</v>
      </c>
      <c r="L3" s="545"/>
      <c r="M3" s="545"/>
      <c r="N3" s="546"/>
      <c r="O3" s="562" t="s">
        <v>178</v>
      </c>
      <c r="P3" s="562" t="s">
        <v>179</v>
      </c>
      <c r="Q3" s="576" t="s">
        <v>180</v>
      </c>
      <c r="R3" s="577"/>
      <c r="S3" s="578"/>
      <c r="T3" s="562" t="s">
        <v>1</v>
      </c>
      <c r="U3" s="576" t="s">
        <v>2</v>
      </c>
      <c r="V3" s="577"/>
      <c r="W3" s="577"/>
      <c r="X3" s="578"/>
      <c r="Y3" s="405"/>
    </row>
    <row r="4" spans="1:25" ht="16.5" customHeight="1" thickBot="1" thickTop="1">
      <c r="A4" s="168" t="s">
        <v>156</v>
      </c>
      <c r="B4" s="535" t="s">
        <v>165</v>
      </c>
      <c r="C4" s="536"/>
      <c r="D4" s="536"/>
      <c r="E4" s="169" t="s">
        <v>163</v>
      </c>
      <c r="F4" s="170" t="s">
        <v>164</v>
      </c>
      <c r="G4" s="568" t="s">
        <v>175</v>
      </c>
      <c r="H4" s="172" t="s">
        <v>3</v>
      </c>
      <c r="I4" s="570" t="s">
        <v>145</v>
      </c>
      <c r="J4" s="563"/>
      <c r="K4" s="547"/>
      <c r="L4" s="548"/>
      <c r="M4" s="548"/>
      <c r="N4" s="549"/>
      <c r="O4" s="563"/>
      <c r="P4" s="563"/>
      <c r="Q4" s="579"/>
      <c r="R4" s="580"/>
      <c r="S4" s="581"/>
      <c r="T4" s="563"/>
      <c r="U4" s="579"/>
      <c r="V4" s="580"/>
      <c r="W4" s="580"/>
      <c r="X4" s="581"/>
      <c r="Y4" s="405"/>
    </row>
    <row r="5" spans="1:25" ht="16.5" customHeight="1" thickBot="1" thickTop="1">
      <c r="A5" s="168"/>
      <c r="B5" s="200"/>
      <c r="C5" s="163"/>
      <c r="D5" s="145"/>
      <c r="E5" s="169"/>
      <c r="F5" s="170"/>
      <c r="G5" s="569"/>
      <c r="H5" s="172"/>
      <c r="I5" s="571"/>
      <c r="J5" s="564"/>
      <c r="K5" s="550"/>
      <c r="L5" s="551"/>
      <c r="M5" s="551"/>
      <c r="N5" s="552"/>
      <c r="O5" s="564"/>
      <c r="P5" s="564"/>
      <c r="Q5" s="141" t="s">
        <v>183</v>
      </c>
      <c r="R5" s="142" t="s">
        <v>184</v>
      </c>
      <c r="S5" s="174" t="s">
        <v>4</v>
      </c>
      <c r="T5" s="564"/>
      <c r="U5" s="171" t="s">
        <v>181</v>
      </c>
      <c r="V5" s="175" t="s">
        <v>182</v>
      </c>
      <c r="W5" s="173" t="s">
        <v>5</v>
      </c>
      <c r="X5" s="401" t="s">
        <v>6</v>
      </c>
      <c r="Y5" s="405"/>
    </row>
    <row r="6" spans="1:25" ht="12.75" customHeight="1" thickTop="1">
      <c r="A6" s="168">
        <v>1</v>
      </c>
      <c r="B6" s="145" t="s">
        <v>47</v>
      </c>
      <c r="C6" s="539" t="str">
        <f>CONCATENATE('[1]Блок анал.сигн.'!E2,'[1]Блок анал.сигн.'!D2)</f>
        <v>I Y</v>
      </c>
      <c r="D6" s="145"/>
      <c r="E6" s="169" t="s">
        <v>157</v>
      </c>
      <c r="F6" s="170" t="s">
        <v>158</v>
      </c>
      <c r="G6" s="406" t="s">
        <v>146</v>
      </c>
      <c r="H6" s="152"/>
      <c r="I6" s="407">
        <v>5</v>
      </c>
      <c r="J6" s="511" t="s">
        <v>185</v>
      </c>
      <c r="K6" s="209" t="s">
        <v>122</v>
      </c>
      <c r="L6" s="210"/>
      <c r="M6" s="210"/>
      <c r="N6" s="211"/>
      <c r="O6" s="408" t="s">
        <v>136</v>
      </c>
      <c r="P6" s="143" t="s">
        <v>5</v>
      </c>
      <c r="Q6" s="151">
        <v>1</v>
      </c>
      <c r="R6" s="152">
        <v>20</v>
      </c>
      <c r="S6" s="152">
        <v>0.01</v>
      </c>
      <c r="T6" s="154">
        <v>1</v>
      </c>
      <c r="U6" s="176"/>
      <c r="V6" s="152"/>
      <c r="W6" s="152"/>
      <c r="X6" s="143"/>
      <c r="Y6" s="511">
        <v>4</v>
      </c>
    </row>
    <row r="7" spans="1:25" ht="12.75" customHeight="1">
      <c r="A7" s="168">
        <v>2</v>
      </c>
      <c r="B7" s="145" t="s">
        <v>119</v>
      </c>
      <c r="C7" s="540"/>
      <c r="D7" s="145"/>
      <c r="E7" s="177"/>
      <c r="F7" s="178"/>
      <c r="G7" s="155"/>
      <c r="H7" s="144"/>
      <c r="I7" s="217"/>
      <c r="J7" s="512"/>
      <c r="K7" s="212" t="s">
        <v>123</v>
      </c>
      <c r="L7" s="213"/>
      <c r="M7" s="213"/>
      <c r="N7" s="214"/>
      <c r="O7" s="193" t="s">
        <v>151</v>
      </c>
      <c r="P7" s="179" t="s">
        <v>100</v>
      </c>
      <c r="Q7" s="180" t="s">
        <v>100</v>
      </c>
      <c r="R7" s="163" t="s">
        <v>100</v>
      </c>
      <c r="S7" s="163" t="s">
        <v>100</v>
      </c>
      <c r="T7" s="204">
        <v>0.95</v>
      </c>
      <c r="U7" s="182"/>
      <c r="V7" s="163"/>
      <c r="W7" s="163"/>
      <c r="X7" s="179"/>
      <c r="Y7" s="512"/>
    </row>
    <row r="8" spans="1:25" ht="12.75" customHeight="1">
      <c r="A8" s="168">
        <v>3</v>
      </c>
      <c r="B8" s="145" t="s">
        <v>159</v>
      </c>
      <c r="C8" s="541"/>
      <c r="D8" s="145"/>
      <c r="E8" s="177"/>
      <c r="F8" s="178"/>
      <c r="G8" s="155"/>
      <c r="H8" s="144"/>
      <c r="I8" s="217"/>
      <c r="J8" s="512"/>
      <c r="K8" s="246" t="s">
        <v>187</v>
      </c>
      <c r="L8" s="244"/>
      <c r="M8" s="244"/>
      <c r="N8" s="245"/>
      <c r="O8" s="253" t="s">
        <v>186</v>
      </c>
      <c r="P8" s="292" t="s">
        <v>120</v>
      </c>
      <c r="Q8" s="293">
        <v>0</v>
      </c>
      <c r="R8" s="294">
        <v>9999</v>
      </c>
      <c r="S8" s="294">
        <v>0.001</v>
      </c>
      <c r="T8" s="254">
        <v>0</v>
      </c>
      <c r="U8" s="379"/>
      <c r="V8" s="255"/>
      <c r="W8" s="255"/>
      <c r="X8" s="245"/>
      <c r="Y8" s="512"/>
    </row>
    <row r="9" spans="1:25" ht="12.75" customHeight="1" thickBot="1">
      <c r="A9" s="168">
        <v>4</v>
      </c>
      <c r="B9" s="145" t="s">
        <v>47</v>
      </c>
      <c r="C9" s="163" t="str">
        <f>CONCATENATE('[1]Блок анал.сигн.'!E14,'[1]Блок анал.сигн.'!D14)</f>
        <v>UY</v>
      </c>
      <c r="D9" s="183"/>
      <c r="E9" s="201" t="s">
        <v>166</v>
      </c>
      <c r="F9" s="178" t="s">
        <v>160</v>
      </c>
      <c r="G9" s="155"/>
      <c r="H9" s="144"/>
      <c r="I9" s="217"/>
      <c r="J9" s="512"/>
      <c r="K9" s="246" t="s">
        <v>152</v>
      </c>
      <c r="L9" s="244"/>
      <c r="M9" s="244"/>
      <c r="N9" s="245"/>
      <c r="O9" s="253" t="s">
        <v>141</v>
      </c>
      <c r="P9" s="292" t="s">
        <v>120</v>
      </c>
      <c r="Q9" s="293">
        <v>0</v>
      </c>
      <c r="R9" s="294">
        <v>9999</v>
      </c>
      <c r="S9" s="294">
        <v>0.001</v>
      </c>
      <c r="T9" s="326">
        <v>0.01</v>
      </c>
      <c r="U9" s="284"/>
      <c r="V9" s="183"/>
      <c r="W9" s="183"/>
      <c r="X9" s="409"/>
      <c r="Y9" s="162"/>
    </row>
    <row r="10" spans="1:25" ht="12.75" customHeight="1" thickBot="1" thickTop="1">
      <c r="A10" s="184">
        <v>11</v>
      </c>
      <c r="B10" s="185" t="s">
        <v>161</v>
      </c>
      <c r="C10" s="185" t="s">
        <v>162</v>
      </c>
      <c r="D10" s="186"/>
      <c r="E10" s="187" t="s">
        <v>157</v>
      </c>
      <c r="F10" s="188" t="s">
        <v>158</v>
      </c>
      <c r="G10" s="406" t="s">
        <v>146</v>
      </c>
      <c r="H10" s="152"/>
      <c r="I10" s="407">
        <v>5</v>
      </c>
      <c r="J10" s="511" t="s">
        <v>276</v>
      </c>
      <c r="K10" s="209" t="s">
        <v>149</v>
      </c>
      <c r="L10" s="210"/>
      <c r="M10" s="210"/>
      <c r="N10" s="211"/>
      <c r="O10" s="408" t="s">
        <v>150</v>
      </c>
      <c r="P10" s="143" t="s">
        <v>5</v>
      </c>
      <c r="Q10" s="151">
        <v>0.1</v>
      </c>
      <c r="R10" s="152">
        <v>5</v>
      </c>
      <c r="S10" s="152">
        <v>0.01</v>
      </c>
      <c r="T10" s="154">
        <v>1</v>
      </c>
      <c r="U10" s="176"/>
      <c r="V10" s="152"/>
      <c r="W10" s="152"/>
      <c r="X10" s="143"/>
      <c r="Y10" s="511">
        <v>4</v>
      </c>
    </row>
    <row r="11" spans="1:25" ht="12.75" customHeight="1">
      <c r="A11" s="189"/>
      <c r="B11" s="189"/>
      <c r="C11" s="189"/>
      <c r="D11" s="189"/>
      <c r="E11" s="190"/>
      <c r="F11" s="190"/>
      <c r="G11" s="155"/>
      <c r="H11" s="144"/>
      <c r="I11" s="217"/>
      <c r="J11" s="512"/>
      <c r="K11" s="212" t="s">
        <v>123</v>
      </c>
      <c r="L11" s="213"/>
      <c r="M11" s="213"/>
      <c r="N11" s="214"/>
      <c r="O11" s="193" t="s">
        <v>124</v>
      </c>
      <c r="P11" s="179" t="s">
        <v>100</v>
      </c>
      <c r="Q11" s="180">
        <v>0.5</v>
      </c>
      <c r="R11" s="163">
        <v>0.9</v>
      </c>
      <c r="S11" s="163">
        <v>0.01</v>
      </c>
      <c r="T11" s="181">
        <v>0.95</v>
      </c>
      <c r="U11" s="182"/>
      <c r="V11" s="163"/>
      <c r="W11" s="163"/>
      <c r="X11" s="179"/>
      <c r="Y11" s="512"/>
    </row>
    <row r="12" spans="1:25" ht="12.75" customHeight="1">
      <c r="A12" s="189"/>
      <c r="B12" s="189"/>
      <c r="C12" s="189"/>
      <c r="D12" s="189"/>
      <c r="E12" s="190"/>
      <c r="F12" s="190"/>
      <c r="G12" s="155"/>
      <c r="H12" s="144"/>
      <c r="I12" s="217"/>
      <c r="J12" s="512"/>
      <c r="K12" s="212" t="s">
        <v>168</v>
      </c>
      <c r="L12" s="213"/>
      <c r="M12" s="213"/>
      <c r="N12" s="214"/>
      <c r="O12" s="193" t="s">
        <v>169</v>
      </c>
      <c r="P12" s="179" t="s">
        <v>100</v>
      </c>
      <c r="Q12" s="180">
        <v>1</v>
      </c>
      <c r="R12" s="163">
        <v>15</v>
      </c>
      <c r="S12" s="163" t="s">
        <v>100</v>
      </c>
      <c r="T12" s="181">
        <v>1</v>
      </c>
      <c r="U12" s="182"/>
      <c r="V12" s="163"/>
      <c r="W12" s="163"/>
      <c r="X12" s="179"/>
      <c r="Y12" s="512"/>
    </row>
    <row r="13" spans="1:25" ht="12.75" customHeight="1">
      <c r="A13" s="189"/>
      <c r="B13" s="189"/>
      <c r="C13" s="189"/>
      <c r="D13" s="189"/>
      <c r="E13" s="190"/>
      <c r="F13" s="190"/>
      <c r="G13" s="155"/>
      <c r="H13" s="144"/>
      <c r="I13" s="217"/>
      <c r="J13" s="512"/>
      <c r="K13" s="212" t="s">
        <v>170</v>
      </c>
      <c r="L13" s="213"/>
      <c r="M13" s="213"/>
      <c r="N13" s="214"/>
      <c r="O13" s="193" t="s">
        <v>171</v>
      </c>
      <c r="P13" s="179" t="s">
        <v>100</v>
      </c>
      <c r="Q13" s="180">
        <v>1</v>
      </c>
      <c r="R13" s="163">
        <v>7</v>
      </c>
      <c r="S13" s="163" t="s">
        <v>100</v>
      </c>
      <c r="T13" s="181">
        <v>1</v>
      </c>
      <c r="U13" s="182"/>
      <c r="V13" s="163"/>
      <c r="W13" s="163"/>
      <c r="X13" s="179"/>
      <c r="Y13" s="512"/>
    </row>
    <row r="14" spans="1:25" ht="12.75" customHeight="1">
      <c r="A14" s="189"/>
      <c r="B14" s="189"/>
      <c r="C14" s="189"/>
      <c r="D14" s="189"/>
      <c r="E14" s="190"/>
      <c r="F14" s="190"/>
      <c r="G14" s="155"/>
      <c r="H14" s="144"/>
      <c r="I14" s="217"/>
      <c r="J14" s="512"/>
      <c r="K14" s="212" t="s">
        <v>172</v>
      </c>
      <c r="L14" s="213"/>
      <c r="M14" s="213"/>
      <c r="N14" s="214"/>
      <c r="O14" s="193" t="s">
        <v>173</v>
      </c>
      <c r="P14" s="179" t="s">
        <v>120</v>
      </c>
      <c r="Q14" s="180">
        <v>0</v>
      </c>
      <c r="R14" s="163">
        <v>200</v>
      </c>
      <c r="S14" s="163">
        <v>0.01</v>
      </c>
      <c r="T14" s="181">
        <v>0</v>
      </c>
      <c r="U14" s="182"/>
      <c r="V14" s="163"/>
      <c r="W14" s="163"/>
      <c r="X14" s="179"/>
      <c r="Y14" s="512"/>
    </row>
    <row r="15" spans="1:25" ht="12.75" customHeight="1">
      <c r="A15" s="189"/>
      <c r="B15" s="189"/>
      <c r="C15" s="189"/>
      <c r="D15" s="189"/>
      <c r="E15" s="190"/>
      <c r="F15" s="190"/>
      <c r="G15" s="331"/>
      <c r="H15" s="148"/>
      <c r="I15" s="283"/>
      <c r="J15" s="512"/>
      <c r="K15" s="530" t="s">
        <v>283</v>
      </c>
      <c r="L15" s="531"/>
      <c r="M15" s="531"/>
      <c r="N15" s="532"/>
      <c r="O15" s="220" t="s">
        <v>277</v>
      </c>
      <c r="P15" s="221" t="s">
        <v>100</v>
      </c>
      <c r="Q15" s="222">
        <v>0</v>
      </c>
      <c r="R15" s="223">
        <v>1</v>
      </c>
      <c r="S15" s="223" t="s">
        <v>100</v>
      </c>
      <c r="T15" s="224">
        <v>0</v>
      </c>
      <c r="U15" s="247"/>
      <c r="V15" s="248"/>
      <c r="W15" s="248"/>
      <c r="X15" s="227"/>
      <c r="Y15" s="162"/>
    </row>
    <row r="16" spans="1:25" ht="12.75" customHeight="1">
      <c r="A16" s="189"/>
      <c r="B16" s="189"/>
      <c r="C16" s="189"/>
      <c r="D16" s="189"/>
      <c r="E16" s="190"/>
      <c r="F16" s="190"/>
      <c r="G16" s="331"/>
      <c r="H16" s="148"/>
      <c r="I16" s="283"/>
      <c r="J16" s="512"/>
      <c r="K16" s="443" t="s">
        <v>284</v>
      </c>
      <c r="L16" s="643"/>
      <c r="M16" s="643"/>
      <c r="N16" s="644"/>
      <c r="O16" s="645" t="s">
        <v>278</v>
      </c>
      <c r="P16" s="296" t="s">
        <v>100</v>
      </c>
      <c r="Q16" s="297">
        <v>0</v>
      </c>
      <c r="R16" s="298">
        <v>1</v>
      </c>
      <c r="S16" s="298" t="s">
        <v>100</v>
      </c>
      <c r="T16" s="299">
        <v>0</v>
      </c>
      <c r="U16" s="446"/>
      <c r="V16" s="447"/>
      <c r="W16" s="447"/>
      <c r="X16" s="445"/>
      <c r="Y16" s="162"/>
    </row>
    <row r="17" spans="1:25" ht="12.75" customHeight="1">
      <c r="A17" s="189"/>
      <c r="B17" s="189"/>
      <c r="C17" s="189"/>
      <c r="D17" s="189"/>
      <c r="E17" s="190"/>
      <c r="F17" s="190"/>
      <c r="G17" s="331"/>
      <c r="H17" s="148"/>
      <c r="I17" s="283"/>
      <c r="J17" s="512"/>
      <c r="K17" s="496" t="s">
        <v>281</v>
      </c>
      <c r="L17" s="646"/>
      <c r="M17" s="646"/>
      <c r="N17" s="647"/>
      <c r="O17" s="648" t="s">
        <v>279</v>
      </c>
      <c r="P17" s="418" t="s">
        <v>6</v>
      </c>
      <c r="Q17" s="641">
        <v>0</v>
      </c>
      <c r="R17" s="432">
        <v>9999</v>
      </c>
      <c r="S17" s="432">
        <v>0.001</v>
      </c>
      <c r="T17" s="419">
        <v>0.4</v>
      </c>
      <c r="U17" s="427"/>
      <c r="V17" s="434"/>
      <c r="W17" s="434"/>
      <c r="X17" s="429"/>
      <c r="Y17" s="162"/>
    </row>
    <row r="18" spans="1:25" ht="12.75" customHeight="1" thickBot="1">
      <c r="A18" s="189"/>
      <c r="B18" s="189"/>
      <c r="C18" s="189"/>
      <c r="D18" s="189"/>
      <c r="E18" s="190"/>
      <c r="F18" s="190"/>
      <c r="G18" s="331"/>
      <c r="H18" s="148"/>
      <c r="I18" s="283"/>
      <c r="J18" s="586"/>
      <c r="K18" s="496" t="s">
        <v>280</v>
      </c>
      <c r="L18" s="646"/>
      <c r="M18" s="646"/>
      <c r="N18" s="647"/>
      <c r="O18" s="648" t="s">
        <v>141</v>
      </c>
      <c r="P18" s="418" t="s">
        <v>6</v>
      </c>
      <c r="Q18" s="641">
        <v>0</v>
      </c>
      <c r="R18" s="432">
        <v>9999</v>
      </c>
      <c r="S18" s="432">
        <v>0.001</v>
      </c>
      <c r="T18" s="642">
        <v>1</v>
      </c>
      <c r="U18" s="427"/>
      <c r="V18" s="434"/>
      <c r="W18" s="434"/>
      <c r="X18" s="429"/>
      <c r="Y18" s="162"/>
    </row>
    <row r="19" spans="1:25" s="404" customFormat="1" ht="12.75" customHeight="1" thickBot="1" thickTop="1">
      <c r="A19" s="189"/>
      <c r="B19" s="189"/>
      <c r="C19" s="189"/>
      <c r="D19" s="189"/>
      <c r="E19" s="190"/>
      <c r="F19" s="190"/>
      <c r="G19" s="406" t="s">
        <v>147</v>
      </c>
      <c r="H19" s="151" t="s">
        <v>121</v>
      </c>
      <c r="I19" s="407">
        <v>100</v>
      </c>
      <c r="J19" s="511" t="s">
        <v>287</v>
      </c>
      <c r="K19" s="537" t="s">
        <v>285</v>
      </c>
      <c r="L19" s="652" t="s">
        <v>127</v>
      </c>
      <c r="M19" s="653"/>
      <c r="N19" s="654"/>
      <c r="O19" s="156" t="s">
        <v>200</v>
      </c>
      <c r="P19" s="143" t="s">
        <v>119</v>
      </c>
      <c r="Q19" s="151">
        <v>0.3</v>
      </c>
      <c r="R19" s="152">
        <v>264</v>
      </c>
      <c r="S19" s="152">
        <v>0.001</v>
      </c>
      <c r="T19" s="154">
        <v>45</v>
      </c>
      <c r="U19" s="412"/>
      <c r="V19" s="413"/>
      <c r="W19" s="413"/>
      <c r="X19" s="414"/>
      <c r="Y19" s="162"/>
    </row>
    <row r="20" spans="1:25" s="404" customFormat="1" ht="12.75" customHeight="1" thickBot="1">
      <c r="A20" s="189"/>
      <c r="B20" s="189"/>
      <c r="C20" s="189"/>
      <c r="D20" s="189"/>
      <c r="E20" s="190"/>
      <c r="F20" s="190"/>
      <c r="G20" s="199"/>
      <c r="H20" s="163"/>
      <c r="I20" s="194"/>
      <c r="J20" s="512"/>
      <c r="K20" s="538"/>
      <c r="L20" s="218" t="s">
        <v>123</v>
      </c>
      <c r="M20" s="218"/>
      <c r="N20" s="219"/>
      <c r="O20" s="497" t="s">
        <v>167</v>
      </c>
      <c r="P20" s="179" t="s">
        <v>100</v>
      </c>
      <c r="Q20" s="180">
        <v>1</v>
      </c>
      <c r="R20" s="163">
        <v>1.5</v>
      </c>
      <c r="S20" s="163">
        <v>0.01</v>
      </c>
      <c r="T20" s="181">
        <v>1.05</v>
      </c>
      <c r="U20" s="313"/>
      <c r="V20" s="206"/>
      <c r="W20" s="206"/>
      <c r="X20" s="415"/>
      <c r="Y20" s="162"/>
    </row>
    <row r="21" spans="1:25" s="404" customFormat="1" ht="12.75" customHeight="1" thickBot="1">
      <c r="A21" s="189"/>
      <c r="B21" s="189"/>
      <c r="C21" s="189"/>
      <c r="D21" s="189"/>
      <c r="E21" s="190"/>
      <c r="F21" s="190"/>
      <c r="G21" s="333" t="s">
        <v>147</v>
      </c>
      <c r="H21" s="286" t="s">
        <v>121</v>
      </c>
      <c r="I21" s="323">
        <v>100</v>
      </c>
      <c r="J21" s="512"/>
      <c r="K21" s="538" t="s">
        <v>286</v>
      </c>
      <c r="L21" s="649" t="s">
        <v>127</v>
      </c>
      <c r="M21" s="650"/>
      <c r="N21" s="651"/>
      <c r="O21" s="498" t="s">
        <v>200</v>
      </c>
      <c r="P21" s="285" t="s">
        <v>119</v>
      </c>
      <c r="Q21" s="286">
        <v>0.3</v>
      </c>
      <c r="R21" s="165">
        <v>264</v>
      </c>
      <c r="S21" s="165">
        <v>0.001</v>
      </c>
      <c r="T21" s="287">
        <v>6</v>
      </c>
      <c r="U21" s="499"/>
      <c r="V21" s="500"/>
      <c r="W21" s="500"/>
      <c r="X21" s="501"/>
      <c r="Y21" s="162"/>
    </row>
    <row r="22" spans="1:25" s="404" customFormat="1" ht="12.75" customHeight="1">
      <c r="A22" s="189"/>
      <c r="B22" s="189"/>
      <c r="C22" s="189"/>
      <c r="D22" s="189"/>
      <c r="E22" s="190"/>
      <c r="F22" s="190"/>
      <c r="G22" s="199"/>
      <c r="H22" s="163"/>
      <c r="I22" s="195"/>
      <c r="J22" s="512"/>
      <c r="K22" s="655"/>
      <c r="L22" s="656" t="s">
        <v>123</v>
      </c>
      <c r="M22" s="218"/>
      <c r="N22" s="219"/>
      <c r="O22" s="497" t="s">
        <v>167</v>
      </c>
      <c r="P22" s="179" t="s">
        <v>100</v>
      </c>
      <c r="Q22" s="180">
        <v>0.5</v>
      </c>
      <c r="R22" s="163">
        <v>1</v>
      </c>
      <c r="S22" s="163">
        <v>0.01</v>
      </c>
      <c r="T22" s="181">
        <v>0.95</v>
      </c>
      <c r="U22" s="313"/>
      <c r="V22" s="206"/>
      <c r="W22" s="206"/>
      <c r="X22" s="415"/>
      <c r="Y22" s="162"/>
    </row>
    <row r="23" spans="1:25" ht="12.75" customHeight="1" thickBot="1">
      <c r="A23" s="189"/>
      <c r="B23" s="189"/>
      <c r="C23" s="189"/>
      <c r="D23" s="189"/>
      <c r="E23" s="190"/>
      <c r="F23" s="190"/>
      <c r="G23" s="403"/>
      <c r="H23" s="438"/>
      <c r="I23" s="474"/>
      <c r="J23" s="586"/>
      <c r="K23" s="657" t="s">
        <v>282</v>
      </c>
      <c r="L23" s="658"/>
      <c r="M23" s="658"/>
      <c r="N23" s="659"/>
      <c r="O23" s="660" t="s">
        <v>288</v>
      </c>
      <c r="P23" s="239" t="s">
        <v>100</v>
      </c>
      <c r="Q23" s="324">
        <v>0</v>
      </c>
      <c r="R23" s="241">
        <v>1</v>
      </c>
      <c r="S23" s="241" t="s">
        <v>100</v>
      </c>
      <c r="T23" s="242">
        <v>0</v>
      </c>
      <c r="U23" s="237"/>
      <c r="V23" s="243"/>
      <c r="W23" s="243"/>
      <c r="X23" s="230"/>
      <c r="Y23" s="162"/>
    </row>
    <row r="24" spans="1:25" ht="12.75" customHeight="1" thickTop="1">
      <c r="A24" s="168">
        <v>1</v>
      </c>
      <c r="B24" s="145" t="s">
        <v>47</v>
      </c>
      <c r="C24" s="539" t="e">
        <f>CONCATENATE('[1]Блок анал.сигн.'!E20,'[1]Блок анал.сигн.'!D20)</f>
        <v>#REF!</v>
      </c>
      <c r="D24" s="145"/>
      <c r="E24" s="169" t="s">
        <v>157</v>
      </c>
      <c r="F24" s="170" t="s">
        <v>158</v>
      </c>
      <c r="G24" s="406" t="s">
        <v>146</v>
      </c>
      <c r="H24" s="152"/>
      <c r="I24" s="407">
        <v>5</v>
      </c>
      <c r="J24" s="511" t="s">
        <v>289</v>
      </c>
      <c r="K24" s="209" t="s">
        <v>122</v>
      </c>
      <c r="L24" s="210"/>
      <c r="M24" s="210"/>
      <c r="N24" s="211"/>
      <c r="O24" s="408" t="s">
        <v>136</v>
      </c>
      <c r="P24" s="143" t="s">
        <v>5</v>
      </c>
      <c r="Q24" s="151">
        <v>1</v>
      </c>
      <c r="R24" s="152">
        <v>20</v>
      </c>
      <c r="S24" s="152">
        <v>0.01</v>
      </c>
      <c r="T24" s="154">
        <v>10</v>
      </c>
      <c r="U24" s="176"/>
      <c r="V24" s="152"/>
      <c r="W24" s="152"/>
      <c r="X24" s="143"/>
      <c r="Y24" s="511">
        <v>4</v>
      </c>
    </row>
    <row r="25" spans="1:25" ht="12.75" customHeight="1">
      <c r="A25" s="168">
        <v>2</v>
      </c>
      <c r="B25" s="145" t="s">
        <v>119</v>
      </c>
      <c r="C25" s="540"/>
      <c r="D25" s="145"/>
      <c r="E25" s="177"/>
      <c r="F25" s="178"/>
      <c r="G25" s="155"/>
      <c r="H25" s="144"/>
      <c r="I25" s="217"/>
      <c r="J25" s="512"/>
      <c r="K25" s="212" t="s">
        <v>123</v>
      </c>
      <c r="L25" s="213"/>
      <c r="M25" s="213"/>
      <c r="N25" s="214"/>
      <c r="O25" s="193" t="s">
        <v>151</v>
      </c>
      <c r="P25" s="179" t="s">
        <v>100</v>
      </c>
      <c r="Q25" s="180" t="s">
        <v>100</v>
      </c>
      <c r="R25" s="163" t="s">
        <v>100</v>
      </c>
      <c r="S25" s="163" t="s">
        <v>100</v>
      </c>
      <c r="T25" s="204">
        <v>0.95</v>
      </c>
      <c r="U25" s="182"/>
      <c r="V25" s="163"/>
      <c r="W25" s="163"/>
      <c r="X25" s="179"/>
      <c r="Y25" s="512"/>
    </row>
    <row r="26" spans="1:25" ht="12.75" customHeight="1">
      <c r="A26" s="189"/>
      <c r="B26" s="189"/>
      <c r="C26" s="540"/>
      <c r="D26" s="189"/>
      <c r="E26" s="190"/>
      <c r="F26" s="190"/>
      <c r="G26" s="331"/>
      <c r="H26" s="148"/>
      <c r="I26" s="283"/>
      <c r="J26" s="512"/>
      <c r="K26" s="530" t="s">
        <v>291</v>
      </c>
      <c r="L26" s="531"/>
      <c r="M26" s="531"/>
      <c r="N26" s="532"/>
      <c r="O26" s="220" t="s">
        <v>290</v>
      </c>
      <c r="P26" s="221" t="s">
        <v>100</v>
      </c>
      <c r="Q26" s="222">
        <v>0</v>
      </c>
      <c r="R26" s="223">
        <v>1</v>
      </c>
      <c r="S26" s="223" t="s">
        <v>100</v>
      </c>
      <c r="T26" s="224">
        <v>0</v>
      </c>
      <c r="U26" s="247"/>
      <c r="V26" s="248"/>
      <c r="W26" s="248"/>
      <c r="X26" s="227"/>
      <c r="Y26" s="512"/>
    </row>
    <row r="27" spans="1:25" ht="12.75" customHeight="1">
      <c r="A27" s="168">
        <v>3</v>
      </c>
      <c r="B27" s="145" t="s">
        <v>159</v>
      </c>
      <c r="C27" s="541"/>
      <c r="D27" s="145"/>
      <c r="E27" s="177"/>
      <c r="F27" s="178"/>
      <c r="G27" s="155"/>
      <c r="H27" s="144"/>
      <c r="I27" s="217"/>
      <c r="J27" s="512"/>
      <c r="K27" s="246" t="s">
        <v>293</v>
      </c>
      <c r="L27" s="244"/>
      <c r="M27" s="244"/>
      <c r="N27" s="245"/>
      <c r="O27" s="253" t="s">
        <v>292</v>
      </c>
      <c r="P27" s="292" t="s">
        <v>120</v>
      </c>
      <c r="Q27" s="293">
        <v>0</v>
      </c>
      <c r="R27" s="294">
        <v>9999</v>
      </c>
      <c r="S27" s="294">
        <v>0.001</v>
      </c>
      <c r="T27" s="254">
        <v>0</v>
      </c>
      <c r="U27" s="379"/>
      <c r="V27" s="255"/>
      <c r="W27" s="255"/>
      <c r="X27" s="245"/>
      <c r="Y27" s="512"/>
    </row>
    <row r="28" spans="1:25" ht="12.75" customHeight="1" thickBot="1">
      <c r="A28" s="168">
        <v>4</v>
      </c>
      <c r="B28" s="145" t="s">
        <v>47</v>
      </c>
      <c r="C28" s="163" t="e">
        <f>CONCATENATE('[1]Блок анал.сигн.'!E32,'[1]Блок анал.сигн.'!D32)</f>
        <v>#REF!</v>
      </c>
      <c r="D28" s="183"/>
      <c r="E28" s="201" t="s">
        <v>166</v>
      </c>
      <c r="F28" s="178" t="s">
        <v>160</v>
      </c>
      <c r="G28" s="155"/>
      <c r="H28" s="144"/>
      <c r="I28" s="217"/>
      <c r="J28" s="512"/>
      <c r="K28" s="246" t="s">
        <v>280</v>
      </c>
      <c r="L28" s="244"/>
      <c r="M28" s="244"/>
      <c r="N28" s="245"/>
      <c r="O28" s="253" t="s">
        <v>141</v>
      </c>
      <c r="P28" s="292" t="s">
        <v>120</v>
      </c>
      <c r="Q28" s="293">
        <v>0</v>
      </c>
      <c r="R28" s="294">
        <v>9999</v>
      </c>
      <c r="S28" s="294">
        <v>0.001</v>
      </c>
      <c r="T28" s="326">
        <v>0.01</v>
      </c>
      <c r="U28" s="284"/>
      <c r="V28" s="183"/>
      <c r="W28" s="183"/>
      <c r="X28" s="409"/>
      <c r="Y28" s="162"/>
    </row>
    <row r="29" spans="1:25" ht="15.75" thickTop="1">
      <c r="A29" s="189"/>
      <c r="B29" s="189"/>
      <c r="C29" s="189"/>
      <c r="D29" s="189"/>
      <c r="E29" s="190"/>
      <c r="F29" s="190"/>
      <c r="G29" s="406" t="s">
        <v>146</v>
      </c>
      <c r="H29" s="152"/>
      <c r="I29" s="407">
        <v>5</v>
      </c>
      <c r="J29" s="562" t="s">
        <v>192</v>
      </c>
      <c r="K29" s="209" t="s">
        <v>122</v>
      </c>
      <c r="L29" s="210"/>
      <c r="M29" s="210"/>
      <c r="N29" s="211"/>
      <c r="O29" s="158" t="s">
        <v>188</v>
      </c>
      <c r="P29" s="198" t="s">
        <v>5</v>
      </c>
      <c r="Q29" s="151">
        <v>0.005</v>
      </c>
      <c r="R29" s="152">
        <v>4</v>
      </c>
      <c r="S29" s="152">
        <v>0.001</v>
      </c>
      <c r="T29" s="154">
        <v>0.1</v>
      </c>
      <c r="U29" s="423"/>
      <c r="V29" s="413"/>
      <c r="W29" s="413"/>
      <c r="X29" s="211"/>
      <c r="Y29" s="511">
        <v>1</v>
      </c>
    </row>
    <row r="30" spans="1:25" ht="15">
      <c r="A30" s="189"/>
      <c r="B30" s="189"/>
      <c r="C30" s="189"/>
      <c r="D30" s="189"/>
      <c r="E30" s="190"/>
      <c r="F30" s="190"/>
      <c r="G30" s="284"/>
      <c r="H30" s="144"/>
      <c r="I30" s="283"/>
      <c r="J30" s="563"/>
      <c r="K30" s="424" t="s">
        <v>123</v>
      </c>
      <c r="L30" s="425"/>
      <c r="M30" s="425"/>
      <c r="N30" s="409"/>
      <c r="O30" s="197" t="s">
        <v>167</v>
      </c>
      <c r="P30" s="147" t="s">
        <v>100</v>
      </c>
      <c r="Q30" s="144">
        <v>0.5</v>
      </c>
      <c r="R30" s="145">
        <v>1</v>
      </c>
      <c r="S30" s="145">
        <v>0.01</v>
      </c>
      <c r="T30" s="146">
        <v>0.95</v>
      </c>
      <c r="U30" s="426"/>
      <c r="V30" s="183"/>
      <c r="W30" s="183"/>
      <c r="X30" s="409"/>
      <c r="Y30" s="512"/>
    </row>
    <row r="31" spans="1:25" ht="15" customHeight="1">
      <c r="A31" s="189"/>
      <c r="B31" s="189"/>
      <c r="C31" s="189"/>
      <c r="D31" s="189"/>
      <c r="E31" s="190"/>
      <c r="F31" s="190"/>
      <c r="G31" s="416"/>
      <c r="H31" s="144"/>
      <c r="I31" s="283"/>
      <c r="J31" s="563"/>
      <c r="K31" s="427" t="s">
        <v>191</v>
      </c>
      <c r="L31" s="428"/>
      <c r="M31" s="428"/>
      <c r="N31" s="429"/>
      <c r="O31" s="430" t="s">
        <v>190</v>
      </c>
      <c r="P31" s="418" t="s">
        <v>120</v>
      </c>
      <c r="Q31" s="431">
        <v>0</v>
      </c>
      <c r="R31" s="432">
        <v>9999</v>
      </c>
      <c r="S31" s="432">
        <v>0.001</v>
      </c>
      <c r="T31" s="419">
        <v>0.2</v>
      </c>
      <c r="U31" s="433"/>
      <c r="V31" s="434"/>
      <c r="W31" s="434"/>
      <c r="X31" s="429"/>
      <c r="Y31" s="162"/>
    </row>
    <row r="32" spans="1:25" ht="15" customHeight="1">
      <c r="A32" s="189"/>
      <c r="B32" s="189"/>
      <c r="C32" s="189"/>
      <c r="D32" s="189"/>
      <c r="E32" s="190"/>
      <c r="F32" s="190"/>
      <c r="G32" s="284"/>
      <c r="H32" s="144"/>
      <c r="I32" s="147"/>
      <c r="J32" s="563"/>
      <c r="K32" s="252" t="s">
        <v>280</v>
      </c>
      <c r="L32" s="244"/>
      <c r="M32" s="244"/>
      <c r="N32" s="245"/>
      <c r="O32" s="253" t="s">
        <v>141</v>
      </c>
      <c r="P32" s="418" t="s">
        <v>120</v>
      </c>
      <c r="Q32" s="431">
        <v>0</v>
      </c>
      <c r="R32" s="432">
        <v>9999</v>
      </c>
      <c r="S32" s="432">
        <v>0.001</v>
      </c>
      <c r="T32" s="326">
        <v>0.1</v>
      </c>
      <c r="U32" s="252"/>
      <c r="V32" s="255"/>
      <c r="W32" s="255"/>
      <c r="X32" s="245"/>
      <c r="Y32" s="162"/>
    </row>
    <row r="33" spans="1:25" ht="15" customHeight="1">
      <c r="A33" s="189"/>
      <c r="B33" s="189"/>
      <c r="C33" s="189"/>
      <c r="D33" s="189"/>
      <c r="E33" s="190"/>
      <c r="F33" s="190"/>
      <c r="G33" s="313"/>
      <c r="H33" s="180"/>
      <c r="I33" s="179"/>
      <c r="J33" s="563"/>
      <c r="K33" s="231" t="s">
        <v>194</v>
      </c>
      <c r="L33" s="232"/>
      <c r="M33" s="232"/>
      <c r="N33" s="233"/>
      <c r="O33" s="234" t="s">
        <v>192</v>
      </c>
      <c r="P33" s="435" t="s">
        <v>100</v>
      </c>
      <c r="Q33" s="436">
        <v>0</v>
      </c>
      <c r="R33" s="437">
        <v>1</v>
      </c>
      <c r="S33" s="437" t="s">
        <v>100</v>
      </c>
      <c r="T33" s="235">
        <v>0</v>
      </c>
      <c r="U33" s="231"/>
      <c r="V33" s="236"/>
      <c r="W33" s="236"/>
      <c r="X33" s="233"/>
      <c r="Y33" s="162"/>
    </row>
    <row r="34" spans="1:25" ht="15" customHeight="1" thickBot="1">
      <c r="A34" s="189"/>
      <c r="B34" s="189"/>
      <c r="C34" s="189"/>
      <c r="D34" s="189"/>
      <c r="E34" s="190"/>
      <c r="F34" s="190"/>
      <c r="G34" s="291"/>
      <c r="H34" s="438"/>
      <c r="I34" s="439"/>
      <c r="J34" s="563"/>
      <c r="K34" s="237" t="s">
        <v>195</v>
      </c>
      <c r="L34" s="229"/>
      <c r="M34" s="229"/>
      <c r="N34" s="230"/>
      <c r="O34" s="238" t="s">
        <v>193</v>
      </c>
      <c r="P34" s="239" t="s">
        <v>100</v>
      </c>
      <c r="Q34" s="240">
        <v>0</v>
      </c>
      <c r="R34" s="241">
        <v>1</v>
      </c>
      <c r="S34" s="241" t="s">
        <v>100</v>
      </c>
      <c r="T34" s="242">
        <v>0</v>
      </c>
      <c r="U34" s="237"/>
      <c r="V34" s="243"/>
      <c r="W34" s="243"/>
      <c r="X34" s="230"/>
      <c r="Y34" s="162"/>
    </row>
    <row r="35" spans="1:25" ht="12.75" customHeight="1" thickBot="1" thickTop="1">
      <c r="A35" s="184">
        <v>11</v>
      </c>
      <c r="B35" s="185" t="s">
        <v>161</v>
      </c>
      <c r="C35" s="185" t="s">
        <v>162</v>
      </c>
      <c r="D35" s="186"/>
      <c r="E35" s="187" t="s">
        <v>157</v>
      </c>
      <c r="F35" s="188" t="s">
        <v>158</v>
      </c>
      <c r="G35" s="406" t="s">
        <v>146</v>
      </c>
      <c r="H35" s="152"/>
      <c r="I35" s="407">
        <v>5</v>
      </c>
      <c r="J35" s="511" t="s">
        <v>189</v>
      </c>
      <c r="K35" s="209" t="s">
        <v>149</v>
      </c>
      <c r="L35" s="210"/>
      <c r="M35" s="210"/>
      <c r="N35" s="211"/>
      <c r="O35" s="408" t="s">
        <v>150</v>
      </c>
      <c r="P35" s="143" t="s">
        <v>5</v>
      </c>
      <c r="Q35" s="151">
        <v>0.1</v>
      </c>
      <c r="R35" s="152">
        <v>5</v>
      </c>
      <c r="S35" s="152">
        <v>0.01</v>
      </c>
      <c r="T35" s="154">
        <v>1</v>
      </c>
      <c r="U35" s="176"/>
      <c r="V35" s="152"/>
      <c r="W35" s="152"/>
      <c r="X35" s="143"/>
      <c r="Y35" s="511">
        <v>4</v>
      </c>
    </row>
    <row r="36" spans="1:25" ht="12.75" customHeight="1">
      <c r="A36" s="189"/>
      <c r="B36" s="189"/>
      <c r="C36" s="189"/>
      <c r="D36" s="189"/>
      <c r="E36" s="190"/>
      <c r="F36" s="190"/>
      <c r="G36" s="155"/>
      <c r="H36" s="144"/>
      <c r="I36" s="217"/>
      <c r="J36" s="512"/>
      <c r="K36" s="212" t="s">
        <v>123</v>
      </c>
      <c r="L36" s="213"/>
      <c r="M36" s="213"/>
      <c r="N36" s="214"/>
      <c r="O36" s="193" t="s">
        <v>124</v>
      </c>
      <c r="P36" s="179" t="s">
        <v>100</v>
      </c>
      <c r="Q36" s="180">
        <v>0.5</v>
      </c>
      <c r="R36" s="163">
        <v>0.9</v>
      </c>
      <c r="S36" s="163">
        <v>0.01</v>
      </c>
      <c r="T36" s="181">
        <v>0.9</v>
      </c>
      <c r="U36" s="182"/>
      <c r="V36" s="163"/>
      <c r="W36" s="163"/>
      <c r="X36" s="179"/>
      <c r="Y36" s="512"/>
    </row>
    <row r="37" spans="1:25" ht="12.75" customHeight="1">
      <c r="A37" s="189"/>
      <c r="B37" s="189"/>
      <c r="C37" s="189"/>
      <c r="D37" s="189"/>
      <c r="E37" s="190"/>
      <c r="F37" s="190"/>
      <c r="G37" s="155"/>
      <c r="H37" s="144"/>
      <c r="I37" s="217"/>
      <c r="J37" s="512"/>
      <c r="K37" s="212" t="s">
        <v>168</v>
      </c>
      <c r="L37" s="213"/>
      <c r="M37" s="213"/>
      <c r="N37" s="214"/>
      <c r="O37" s="193" t="s">
        <v>169</v>
      </c>
      <c r="P37" s="179" t="s">
        <v>100</v>
      </c>
      <c r="Q37" s="180">
        <v>1</v>
      </c>
      <c r="R37" s="163">
        <v>15</v>
      </c>
      <c r="S37" s="163" t="s">
        <v>100</v>
      </c>
      <c r="T37" s="181">
        <v>1</v>
      </c>
      <c r="U37" s="182"/>
      <c r="V37" s="163"/>
      <c r="W37" s="163"/>
      <c r="X37" s="179"/>
      <c r="Y37" s="512"/>
    </row>
    <row r="38" spans="1:25" ht="12.75" customHeight="1">
      <c r="A38" s="189"/>
      <c r="B38" s="189"/>
      <c r="C38" s="189"/>
      <c r="D38" s="189"/>
      <c r="E38" s="190"/>
      <c r="F38" s="190"/>
      <c r="G38" s="155"/>
      <c r="H38" s="144"/>
      <c r="I38" s="217"/>
      <c r="J38" s="512"/>
      <c r="K38" s="212" t="s">
        <v>170</v>
      </c>
      <c r="L38" s="213"/>
      <c r="M38" s="213"/>
      <c r="N38" s="214"/>
      <c r="O38" s="193" t="s">
        <v>171</v>
      </c>
      <c r="P38" s="179" t="s">
        <v>100</v>
      </c>
      <c r="Q38" s="180">
        <v>1</v>
      </c>
      <c r="R38" s="163">
        <v>7</v>
      </c>
      <c r="S38" s="163" t="s">
        <v>100</v>
      </c>
      <c r="T38" s="181">
        <v>1</v>
      </c>
      <c r="U38" s="182"/>
      <c r="V38" s="163"/>
      <c r="W38" s="163"/>
      <c r="X38" s="179"/>
      <c r="Y38" s="512"/>
    </row>
    <row r="39" spans="1:25" ht="12.75" customHeight="1" thickBot="1">
      <c r="A39" s="189"/>
      <c r="B39" s="189"/>
      <c r="C39" s="189"/>
      <c r="D39" s="189"/>
      <c r="E39" s="190"/>
      <c r="F39" s="190"/>
      <c r="G39" s="155"/>
      <c r="H39" s="144"/>
      <c r="I39" s="217"/>
      <c r="J39" s="512"/>
      <c r="K39" s="212" t="s">
        <v>172</v>
      </c>
      <c r="L39" s="213"/>
      <c r="M39" s="213"/>
      <c r="N39" s="214"/>
      <c r="O39" s="193" t="s">
        <v>173</v>
      </c>
      <c r="P39" s="179" t="s">
        <v>120</v>
      </c>
      <c r="Q39" s="180">
        <v>0</v>
      </c>
      <c r="R39" s="163">
        <v>200</v>
      </c>
      <c r="S39" s="163">
        <v>0.01</v>
      </c>
      <c r="T39" s="181">
        <v>0</v>
      </c>
      <c r="U39" s="182"/>
      <c r="V39" s="163"/>
      <c r="W39" s="163"/>
      <c r="X39" s="179"/>
      <c r="Y39" s="512"/>
    </row>
    <row r="40" spans="1:25" ht="15" customHeight="1" thickTop="1">
      <c r="A40" s="189"/>
      <c r="B40" s="189"/>
      <c r="C40" s="189"/>
      <c r="D40" s="189"/>
      <c r="E40" s="190"/>
      <c r="F40" s="190"/>
      <c r="G40" s="406" t="s">
        <v>148</v>
      </c>
      <c r="H40" s="152"/>
      <c r="I40" s="407">
        <v>33.3</v>
      </c>
      <c r="J40" s="511" t="s">
        <v>196</v>
      </c>
      <c r="K40" s="513" t="s">
        <v>198</v>
      </c>
      <c r="L40" s="210" t="s">
        <v>127</v>
      </c>
      <c r="M40" s="210"/>
      <c r="N40" s="211"/>
      <c r="O40" s="408" t="s">
        <v>200</v>
      </c>
      <c r="P40" s="143" t="s">
        <v>119</v>
      </c>
      <c r="Q40" s="151">
        <v>0.3</v>
      </c>
      <c r="R40" s="152">
        <v>264</v>
      </c>
      <c r="S40" s="152">
        <v>0.01</v>
      </c>
      <c r="T40" s="154">
        <v>30</v>
      </c>
      <c r="U40" s="176"/>
      <c r="V40" s="152"/>
      <c r="W40" s="152"/>
      <c r="X40" s="143"/>
      <c r="Y40" s="511">
        <v>4</v>
      </c>
    </row>
    <row r="41" spans="1:25" ht="15" customHeight="1" thickBot="1">
      <c r="A41" s="189"/>
      <c r="B41" s="189"/>
      <c r="C41" s="189"/>
      <c r="D41" s="189"/>
      <c r="E41" s="190"/>
      <c r="F41" s="190"/>
      <c r="G41" s="199"/>
      <c r="H41" s="180"/>
      <c r="I41" s="440"/>
      <c r="J41" s="512"/>
      <c r="K41" s="510"/>
      <c r="L41" s="466" t="s">
        <v>123</v>
      </c>
      <c r="M41" s="466"/>
      <c r="N41" s="467"/>
      <c r="O41" s="335" t="s">
        <v>124</v>
      </c>
      <c r="P41" s="312" t="s">
        <v>100</v>
      </c>
      <c r="Q41" s="311">
        <v>0.5</v>
      </c>
      <c r="R41" s="185">
        <v>1</v>
      </c>
      <c r="S41" s="185">
        <v>0.01</v>
      </c>
      <c r="T41" s="329">
        <v>0.95</v>
      </c>
      <c r="U41" s="330"/>
      <c r="V41" s="185"/>
      <c r="W41" s="185"/>
      <c r="X41" s="312"/>
      <c r="Y41" s="512"/>
    </row>
    <row r="42" spans="1:25" ht="15" customHeight="1" thickTop="1">
      <c r="A42" s="189"/>
      <c r="B42" s="189"/>
      <c r="C42" s="189"/>
      <c r="D42" s="189"/>
      <c r="E42" s="190"/>
      <c r="F42" s="190"/>
      <c r="G42" s="269" t="s">
        <v>197</v>
      </c>
      <c r="H42" s="165"/>
      <c r="I42" s="323">
        <v>0.6</v>
      </c>
      <c r="J42" s="512"/>
      <c r="K42" s="514" t="s">
        <v>199</v>
      </c>
      <c r="L42" s="464" t="s">
        <v>122</v>
      </c>
      <c r="M42" s="464"/>
      <c r="N42" s="465"/>
      <c r="O42" s="288" t="s">
        <v>188</v>
      </c>
      <c r="P42" s="285" t="s">
        <v>47</v>
      </c>
      <c r="Q42" s="286">
        <v>0.002</v>
      </c>
      <c r="R42" s="165">
        <v>1.6</v>
      </c>
      <c r="S42" s="165">
        <v>0.001</v>
      </c>
      <c r="T42" s="287">
        <v>0.01</v>
      </c>
      <c r="U42" s="328"/>
      <c r="V42" s="165"/>
      <c r="W42" s="165"/>
      <c r="X42" s="285"/>
      <c r="Y42" s="511">
        <v>4</v>
      </c>
    </row>
    <row r="43" spans="1:25" ht="15" customHeight="1" thickBot="1">
      <c r="A43" s="189"/>
      <c r="B43" s="189"/>
      <c r="C43" s="189"/>
      <c r="D43" s="189"/>
      <c r="E43" s="190"/>
      <c r="F43" s="190"/>
      <c r="G43" s="256"/>
      <c r="H43" s="144"/>
      <c r="I43" s="217"/>
      <c r="J43" s="512"/>
      <c r="K43" s="510"/>
      <c r="L43" s="466" t="s">
        <v>123</v>
      </c>
      <c r="M43" s="466"/>
      <c r="N43" s="467"/>
      <c r="O43" s="335" t="s">
        <v>151</v>
      </c>
      <c r="P43" s="312" t="s">
        <v>100</v>
      </c>
      <c r="Q43" s="311">
        <v>0.5</v>
      </c>
      <c r="R43" s="185">
        <v>1</v>
      </c>
      <c r="S43" s="185">
        <v>0.01</v>
      </c>
      <c r="T43" s="329">
        <v>0.95</v>
      </c>
      <c r="U43" s="330"/>
      <c r="V43" s="185"/>
      <c r="W43" s="185"/>
      <c r="X43" s="312"/>
      <c r="Y43" s="512"/>
    </row>
    <row r="44" spans="1:25" ht="15" customHeight="1">
      <c r="A44" s="189"/>
      <c r="B44" s="189"/>
      <c r="C44" s="189"/>
      <c r="D44" s="189"/>
      <c r="E44" s="190"/>
      <c r="F44" s="190"/>
      <c r="G44" s="257"/>
      <c r="H44" s="148"/>
      <c r="I44" s="283"/>
      <c r="J44" s="512"/>
      <c r="K44" s="496" t="s">
        <v>206</v>
      </c>
      <c r="L44" s="502"/>
      <c r="M44" s="502"/>
      <c r="N44" s="503"/>
      <c r="O44" s="504" t="s">
        <v>204</v>
      </c>
      <c r="P44" s="418" t="s">
        <v>120</v>
      </c>
      <c r="Q44" s="505">
        <v>0</v>
      </c>
      <c r="R44" s="432">
        <v>9999</v>
      </c>
      <c r="S44" s="432">
        <v>0.001</v>
      </c>
      <c r="T44" s="419">
        <v>0.02</v>
      </c>
      <c r="U44" s="421"/>
      <c r="V44" s="422"/>
      <c r="W44" s="422"/>
      <c r="X44" s="420"/>
      <c r="Y44" s="162"/>
    </row>
    <row r="45" spans="1:25" ht="15" customHeight="1">
      <c r="A45" s="189"/>
      <c r="B45" s="189"/>
      <c r="C45" s="189"/>
      <c r="D45" s="189"/>
      <c r="E45" s="190"/>
      <c r="F45" s="190"/>
      <c r="G45" s="257"/>
      <c r="H45" s="148"/>
      <c r="I45" s="283"/>
      <c r="J45" s="512"/>
      <c r="K45" s="246" t="s">
        <v>207</v>
      </c>
      <c r="L45" s="250"/>
      <c r="M45" s="250"/>
      <c r="N45" s="251"/>
      <c r="O45" s="411" t="s">
        <v>205</v>
      </c>
      <c r="P45" s="292" t="s">
        <v>120</v>
      </c>
      <c r="Q45" s="293">
        <v>0</v>
      </c>
      <c r="R45" s="294">
        <v>9999</v>
      </c>
      <c r="S45" s="294">
        <v>0.001</v>
      </c>
      <c r="T45" s="254">
        <v>0</v>
      </c>
      <c r="U45" s="258"/>
      <c r="V45" s="259"/>
      <c r="W45" s="259"/>
      <c r="X45" s="260"/>
      <c r="Y45" s="162"/>
    </row>
    <row r="46" spans="1:25" ht="15" customHeight="1">
      <c r="A46" s="189"/>
      <c r="B46" s="189"/>
      <c r="C46" s="189"/>
      <c r="D46" s="189"/>
      <c r="E46" s="190"/>
      <c r="F46" s="190"/>
      <c r="G46" s="155"/>
      <c r="H46" s="148"/>
      <c r="I46" s="283"/>
      <c r="J46" s="512"/>
      <c r="K46" s="225" t="s">
        <v>262</v>
      </c>
      <c r="L46" s="226"/>
      <c r="M46" s="226"/>
      <c r="N46" s="227"/>
      <c r="O46" s="320" t="s">
        <v>202</v>
      </c>
      <c r="P46" s="221" t="s">
        <v>100</v>
      </c>
      <c r="Q46" s="222">
        <v>0</v>
      </c>
      <c r="R46" s="223">
        <v>1</v>
      </c>
      <c r="S46" s="223" t="s">
        <v>100</v>
      </c>
      <c r="T46" s="224">
        <v>0</v>
      </c>
      <c r="U46" s="261"/>
      <c r="V46" s="223"/>
      <c r="W46" s="223"/>
      <c r="X46" s="221"/>
      <c r="Y46" s="162"/>
    </row>
    <row r="47" spans="1:25" ht="15" customHeight="1">
      <c r="A47" s="189"/>
      <c r="B47" s="189"/>
      <c r="C47" s="189"/>
      <c r="D47" s="189"/>
      <c r="E47" s="190"/>
      <c r="F47" s="190"/>
      <c r="G47" s="155"/>
      <c r="H47" s="148"/>
      <c r="I47" s="283"/>
      <c r="J47" s="512"/>
      <c r="K47" s="530" t="s">
        <v>263</v>
      </c>
      <c r="L47" s="531"/>
      <c r="M47" s="531"/>
      <c r="N47" s="532"/>
      <c r="O47" s="220" t="s">
        <v>203</v>
      </c>
      <c r="P47" s="221" t="s">
        <v>100</v>
      </c>
      <c r="Q47" s="222">
        <v>0</v>
      </c>
      <c r="R47" s="223">
        <v>1</v>
      </c>
      <c r="S47" s="223" t="s">
        <v>100</v>
      </c>
      <c r="T47" s="224">
        <v>0</v>
      </c>
      <c r="U47" s="261"/>
      <c r="V47" s="223"/>
      <c r="W47" s="223"/>
      <c r="X47" s="221"/>
      <c r="Y47" s="162"/>
    </row>
    <row r="48" spans="1:25" ht="15" customHeight="1" thickBot="1">
      <c r="A48" s="189"/>
      <c r="B48" s="189"/>
      <c r="C48" s="189"/>
      <c r="D48" s="189"/>
      <c r="E48" s="190"/>
      <c r="F48" s="190"/>
      <c r="G48" s="337"/>
      <c r="H48" s="311"/>
      <c r="I48" s="312"/>
      <c r="J48" s="512"/>
      <c r="K48" s="270" t="s">
        <v>264</v>
      </c>
      <c r="L48" s="271"/>
      <c r="M48" s="271"/>
      <c r="N48" s="272"/>
      <c r="O48" s="273" t="s">
        <v>201</v>
      </c>
      <c r="P48" s="274" t="s">
        <v>100</v>
      </c>
      <c r="Q48" s="275">
        <v>0</v>
      </c>
      <c r="R48" s="276">
        <v>1</v>
      </c>
      <c r="S48" s="276" t="s">
        <v>100</v>
      </c>
      <c r="T48" s="235">
        <v>0</v>
      </c>
      <c r="U48" s="277"/>
      <c r="V48" s="276"/>
      <c r="W48" s="276"/>
      <c r="X48" s="274"/>
      <c r="Y48" s="162"/>
    </row>
    <row r="49" spans="1:25" ht="15" customHeight="1">
      <c r="A49" s="189"/>
      <c r="B49" s="189"/>
      <c r="C49" s="189"/>
      <c r="D49" s="189"/>
      <c r="E49" s="190"/>
      <c r="F49" s="190"/>
      <c r="G49" s="269" t="s">
        <v>197</v>
      </c>
      <c r="H49" s="148"/>
      <c r="I49" s="283">
        <v>0.6</v>
      </c>
      <c r="J49" s="512"/>
      <c r="K49" s="583" t="s">
        <v>208</v>
      </c>
      <c r="L49" s="289" t="s">
        <v>122</v>
      </c>
      <c r="M49" s="278"/>
      <c r="N49" s="279"/>
      <c r="O49" s="288" t="s">
        <v>136</v>
      </c>
      <c r="P49" s="285" t="s">
        <v>47</v>
      </c>
      <c r="Q49" s="286">
        <v>0.002</v>
      </c>
      <c r="R49" s="165">
        <v>1.6</v>
      </c>
      <c r="S49" s="165">
        <v>0.01</v>
      </c>
      <c r="T49" s="287">
        <v>0.01</v>
      </c>
      <c r="U49" s="282"/>
      <c r="V49" s="281"/>
      <c r="W49" s="281"/>
      <c r="X49" s="280"/>
      <c r="Y49" s="318"/>
    </row>
    <row r="50" spans="1:25" ht="15" customHeight="1">
      <c r="A50" s="189"/>
      <c r="B50" s="189"/>
      <c r="C50" s="189"/>
      <c r="D50" s="189"/>
      <c r="E50" s="190"/>
      <c r="F50" s="190"/>
      <c r="G50" s="155" t="s">
        <v>148</v>
      </c>
      <c r="H50" s="148"/>
      <c r="I50" s="283">
        <v>33.3</v>
      </c>
      <c r="J50" s="512"/>
      <c r="K50" s="584"/>
      <c r="L50" s="290" t="s">
        <v>209</v>
      </c>
      <c r="M50" s="262"/>
      <c r="N50" s="263"/>
      <c r="O50" s="197" t="s">
        <v>137</v>
      </c>
      <c r="P50" s="147" t="s">
        <v>100</v>
      </c>
      <c r="Q50" s="144">
        <v>0.5</v>
      </c>
      <c r="R50" s="145">
        <v>1</v>
      </c>
      <c r="S50" s="145">
        <v>0.01</v>
      </c>
      <c r="T50" s="146">
        <v>0.9</v>
      </c>
      <c r="U50" s="268"/>
      <c r="V50" s="266"/>
      <c r="W50" s="266"/>
      <c r="X50" s="264"/>
      <c r="Y50" s="318"/>
    </row>
    <row r="51" spans="1:25" ht="15" customHeight="1">
      <c r="A51" s="189"/>
      <c r="B51" s="189"/>
      <c r="C51" s="189"/>
      <c r="D51" s="189"/>
      <c r="E51" s="190"/>
      <c r="F51" s="190"/>
      <c r="G51" s="155"/>
      <c r="H51" s="148"/>
      <c r="I51" s="283"/>
      <c r="J51" s="512"/>
      <c r="K51" s="584"/>
      <c r="L51" s="290" t="s">
        <v>127</v>
      </c>
      <c r="M51" s="262"/>
      <c r="N51" s="263"/>
      <c r="O51" s="197" t="s">
        <v>138</v>
      </c>
      <c r="P51" s="147" t="s">
        <v>119</v>
      </c>
      <c r="Q51" s="144">
        <v>1</v>
      </c>
      <c r="R51" s="145">
        <v>150</v>
      </c>
      <c r="S51" s="145">
        <v>0.1</v>
      </c>
      <c r="T51" s="146">
        <v>30</v>
      </c>
      <c r="U51" s="268"/>
      <c r="V51" s="266"/>
      <c r="W51" s="266"/>
      <c r="X51" s="264"/>
      <c r="Y51" s="318"/>
    </row>
    <row r="52" spans="1:25" ht="15" customHeight="1">
      <c r="A52" s="189"/>
      <c r="B52" s="189"/>
      <c r="C52" s="189"/>
      <c r="D52" s="189"/>
      <c r="E52" s="190"/>
      <c r="F52" s="190"/>
      <c r="G52" s="155"/>
      <c r="H52" s="148"/>
      <c r="I52" s="283"/>
      <c r="J52" s="512"/>
      <c r="K52" s="584"/>
      <c r="L52" s="290" t="s">
        <v>174</v>
      </c>
      <c r="M52" s="262"/>
      <c r="N52" s="263"/>
      <c r="O52" s="197" t="s">
        <v>139</v>
      </c>
      <c r="P52" s="147" t="s">
        <v>100</v>
      </c>
      <c r="Q52" s="144">
        <v>0.5</v>
      </c>
      <c r="R52" s="145">
        <v>1</v>
      </c>
      <c r="S52" s="145">
        <v>0.01</v>
      </c>
      <c r="T52" s="146">
        <v>0.9</v>
      </c>
      <c r="U52" s="268"/>
      <c r="V52" s="266"/>
      <c r="W52" s="266"/>
      <c r="X52" s="264"/>
      <c r="Y52" s="318"/>
    </row>
    <row r="53" spans="1:25" ht="15" customHeight="1">
      <c r="A53" s="189"/>
      <c r="B53" s="189"/>
      <c r="C53" s="189"/>
      <c r="D53" s="189"/>
      <c r="E53" s="190"/>
      <c r="F53" s="190"/>
      <c r="G53" s="155"/>
      <c r="H53" s="148"/>
      <c r="I53" s="283"/>
      <c r="J53" s="512"/>
      <c r="K53" s="585"/>
      <c r="L53" s="290" t="s">
        <v>140</v>
      </c>
      <c r="M53" s="262"/>
      <c r="N53" s="263"/>
      <c r="O53" s="216" t="s">
        <v>125</v>
      </c>
      <c r="P53" s="179" t="s">
        <v>126</v>
      </c>
      <c r="Q53" s="192">
        <v>0</v>
      </c>
      <c r="R53" s="161">
        <v>359.9</v>
      </c>
      <c r="S53" s="161">
        <v>0.1</v>
      </c>
      <c r="T53" s="162">
        <v>90</v>
      </c>
      <c r="U53" s="268"/>
      <c r="V53" s="266"/>
      <c r="W53" s="266"/>
      <c r="X53" s="264"/>
      <c r="Y53" s="318"/>
    </row>
    <row r="54" spans="1:25" ht="15" customHeight="1">
      <c r="A54" s="189"/>
      <c r="B54" s="189"/>
      <c r="C54" s="189"/>
      <c r="D54" s="189"/>
      <c r="E54" s="190"/>
      <c r="F54" s="190"/>
      <c r="G54" s="284"/>
      <c r="H54" s="144"/>
      <c r="I54" s="217"/>
      <c r="J54" s="512"/>
      <c r="K54" s="246" t="s">
        <v>212</v>
      </c>
      <c r="L54" s="244"/>
      <c r="M54" s="244"/>
      <c r="N54" s="245"/>
      <c r="O54" s="253" t="s">
        <v>210</v>
      </c>
      <c r="P54" s="292" t="s">
        <v>120</v>
      </c>
      <c r="Q54" s="293">
        <v>0</v>
      </c>
      <c r="R54" s="294">
        <v>9999</v>
      </c>
      <c r="S54" s="294">
        <v>0.001</v>
      </c>
      <c r="T54" s="254">
        <v>0.02</v>
      </c>
      <c r="U54" s="379"/>
      <c r="V54" s="255"/>
      <c r="W54" s="255"/>
      <c r="X54" s="245"/>
      <c r="Y54" s="162"/>
    </row>
    <row r="55" spans="1:25" ht="15" customHeight="1">
      <c r="A55" s="189"/>
      <c r="B55" s="189"/>
      <c r="C55" s="189"/>
      <c r="D55" s="189"/>
      <c r="E55" s="190"/>
      <c r="F55" s="190"/>
      <c r="G55" s="284"/>
      <c r="H55" s="144"/>
      <c r="I55" s="217"/>
      <c r="J55" s="512"/>
      <c r="K55" s="246" t="s">
        <v>213</v>
      </c>
      <c r="L55" s="244"/>
      <c r="M55" s="244"/>
      <c r="N55" s="245"/>
      <c r="O55" s="253" t="s">
        <v>211</v>
      </c>
      <c r="P55" s="292" t="s">
        <v>120</v>
      </c>
      <c r="Q55" s="293">
        <v>0</v>
      </c>
      <c r="R55" s="294">
        <v>9999</v>
      </c>
      <c r="S55" s="294">
        <v>0.001</v>
      </c>
      <c r="T55" s="254">
        <v>0</v>
      </c>
      <c r="U55" s="379"/>
      <c r="V55" s="255"/>
      <c r="W55" s="255"/>
      <c r="X55" s="245"/>
      <c r="Y55" s="162"/>
    </row>
    <row r="56" spans="1:25" ht="15" customHeight="1">
      <c r="A56" s="189"/>
      <c r="B56" s="189"/>
      <c r="C56" s="189"/>
      <c r="D56" s="189"/>
      <c r="E56" s="190"/>
      <c r="F56" s="190"/>
      <c r="G56" s="284"/>
      <c r="H56" s="144"/>
      <c r="I56" s="147"/>
      <c r="J56" s="512"/>
      <c r="K56" s="443" t="s">
        <v>265</v>
      </c>
      <c r="L56" s="444"/>
      <c r="M56" s="444"/>
      <c r="N56" s="445"/>
      <c r="O56" s="295" t="s">
        <v>214</v>
      </c>
      <c r="P56" s="296" t="s">
        <v>100</v>
      </c>
      <c r="Q56" s="297">
        <v>0</v>
      </c>
      <c r="R56" s="298">
        <v>1</v>
      </c>
      <c r="S56" s="298" t="s">
        <v>100</v>
      </c>
      <c r="T56" s="299">
        <v>0</v>
      </c>
      <c r="U56" s="446"/>
      <c r="V56" s="447"/>
      <c r="W56" s="447"/>
      <c r="X56" s="445"/>
      <c r="Y56" s="162"/>
    </row>
    <row r="57" spans="1:25" ht="15" customHeight="1" thickBot="1">
      <c r="A57" s="189"/>
      <c r="B57" s="189"/>
      <c r="C57" s="189"/>
      <c r="D57" s="189"/>
      <c r="E57" s="190"/>
      <c r="F57" s="190"/>
      <c r="G57" s="310"/>
      <c r="H57" s="311"/>
      <c r="I57" s="312"/>
      <c r="J57" s="512"/>
      <c r="K57" s="322" t="s">
        <v>266</v>
      </c>
      <c r="L57" s="448"/>
      <c r="M57" s="448"/>
      <c r="N57" s="449"/>
      <c r="O57" s="305" t="s">
        <v>215</v>
      </c>
      <c r="P57" s="306" t="s">
        <v>100</v>
      </c>
      <c r="Q57" s="307">
        <v>0</v>
      </c>
      <c r="R57" s="308">
        <v>1</v>
      </c>
      <c r="S57" s="308" t="s">
        <v>100</v>
      </c>
      <c r="T57" s="309">
        <v>0</v>
      </c>
      <c r="U57" s="450"/>
      <c r="V57" s="451"/>
      <c r="W57" s="451"/>
      <c r="X57" s="449"/>
      <c r="Y57" s="162"/>
    </row>
    <row r="58" spans="1:25" ht="15" customHeight="1">
      <c r="A58" s="189"/>
      <c r="B58" s="189"/>
      <c r="C58" s="189"/>
      <c r="D58" s="189"/>
      <c r="E58" s="190"/>
      <c r="F58" s="190"/>
      <c r="G58" s="269" t="s">
        <v>197</v>
      </c>
      <c r="H58" s="165"/>
      <c r="I58" s="323">
        <v>0.6</v>
      </c>
      <c r="J58" s="512"/>
      <c r="K58" s="584" t="s">
        <v>216</v>
      </c>
      <c r="L58" s="452" t="s">
        <v>219</v>
      </c>
      <c r="M58" s="452"/>
      <c r="N58" s="453"/>
      <c r="O58" s="300" t="s">
        <v>217</v>
      </c>
      <c r="P58" s="301" t="s">
        <v>47</v>
      </c>
      <c r="Q58" s="302">
        <v>0.1</v>
      </c>
      <c r="R58" s="303">
        <v>500</v>
      </c>
      <c r="S58" s="303">
        <v>0.1</v>
      </c>
      <c r="T58" s="304">
        <v>20</v>
      </c>
      <c r="U58" s="454"/>
      <c r="V58" s="455"/>
      <c r="W58" s="455"/>
      <c r="X58" s="453"/>
      <c r="Y58" s="162"/>
    </row>
    <row r="59" spans="1:25" ht="15" customHeight="1">
      <c r="A59" s="189"/>
      <c r="B59" s="189"/>
      <c r="C59" s="189"/>
      <c r="D59" s="189"/>
      <c r="E59" s="190"/>
      <c r="F59" s="190"/>
      <c r="G59" s="155" t="s">
        <v>148</v>
      </c>
      <c r="H59" s="148"/>
      <c r="I59" s="283">
        <v>33.3</v>
      </c>
      <c r="J59" s="512"/>
      <c r="K59" s="584"/>
      <c r="L59" s="456" t="s">
        <v>220</v>
      </c>
      <c r="M59" s="456"/>
      <c r="N59" s="457"/>
      <c r="O59" s="314" t="s">
        <v>218</v>
      </c>
      <c r="P59" s="315" t="s">
        <v>100</v>
      </c>
      <c r="Q59" s="316">
        <v>0.1</v>
      </c>
      <c r="R59" s="317">
        <v>1</v>
      </c>
      <c r="S59" s="317">
        <v>0.01</v>
      </c>
      <c r="T59" s="318">
        <v>0.5</v>
      </c>
      <c r="U59" s="458"/>
      <c r="V59" s="459"/>
      <c r="W59" s="459"/>
      <c r="X59" s="457"/>
      <c r="Y59" s="162"/>
    </row>
    <row r="60" spans="1:25" ht="15" customHeight="1">
      <c r="A60" s="189"/>
      <c r="B60" s="189"/>
      <c r="C60" s="189"/>
      <c r="D60" s="189"/>
      <c r="E60" s="190"/>
      <c r="F60" s="190"/>
      <c r="G60" s="155" t="s">
        <v>222</v>
      </c>
      <c r="H60" s="144"/>
      <c r="I60" s="147">
        <v>100</v>
      </c>
      <c r="J60" s="512"/>
      <c r="K60" s="246" t="s">
        <v>224</v>
      </c>
      <c r="L60" s="244"/>
      <c r="M60" s="244"/>
      <c r="N60" s="245"/>
      <c r="O60" s="253" t="s">
        <v>223</v>
      </c>
      <c r="P60" s="292" t="s">
        <v>120</v>
      </c>
      <c r="Q60" s="293">
        <v>0</v>
      </c>
      <c r="R60" s="294">
        <v>9999</v>
      </c>
      <c r="S60" s="294">
        <v>0.001</v>
      </c>
      <c r="T60" s="254">
        <v>0.4</v>
      </c>
      <c r="U60" s="252"/>
      <c r="V60" s="255"/>
      <c r="W60" s="255"/>
      <c r="X60" s="245"/>
      <c r="Y60" s="162"/>
    </row>
    <row r="61" spans="1:25" ht="15" customHeight="1">
      <c r="A61" s="189"/>
      <c r="B61" s="189"/>
      <c r="C61" s="189"/>
      <c r="D61" s="189"/>
      <c r="E61" s="190"/>
      <c r="F61" s="190"/>
      <c r="G61" s="284"/>
      <c r="H61" s="144"/>
      <c r="I61" s="147"/>
      <c r="J61" s="512"/>
      <c r="K61" s="246" t="s">
        <v>152</v>
      </c>
      <c r="L61" s="244"/>
      <c r="M61" s="244"/>
      <c r="N61" s="245"/>
      <c r="O61" s="253" t="s">
        <v>141</v>
      </c>
      <c r="P61" s="292" t="s">
        <v>120</v>
      </c>
      <c r="Q61" s="293">
        <v>0</v>
      </c>
      <c r="R61" s="294">
        <v>9999</v>
      </c>
      <c r="S61" s="294">
        <v>0.001</v>
      </c>
      <c r="T61" s="326">
        <v>0.01</v>
      </c>
      <c r="U61" s="252"/>
      <c r="V61" s="255"/>
      <c r="W61" s="255"/>
      <c r="X61" s="245"/>
      <c r="Y61" s="162"/>
    </row>
    <row r="62" spans="1:25" ht="15" customHeight="1">
      <c r="A62" s="189"/>
      <c r="B62" s="189"/>
      <c r="C62" s="189"/>
      <c r="D62" s="189"/>
      <c r="E62" s="190"/>
      <c r="F62" s="190"/>
      <c r="G62" s="284"/>
      <c r="H62" s="144"/>
      <c r="I62" s="147"/>
      <c r="J62" s="512"/>
      <c r="K62" s="246" t="s">
        <v>152</v>
      </c>
      <c r="L62" s="244"/>
      <c r="M62" s="244"/>
      <c r="N62" s="245"/>
      <c r="O62" s="253" t="s">
        <v>143</v>
      </c>
      <c r="P62" s="292" t="s">
        <v>120</v>
      </c>
      <c r="Q62" s="293">
        <v>0</v>
      </c>
      <c r="R62" s="294">
        <v>9999</v>
      </c>
      <c r="S62" s="294">
        <v>0.001</v>
      </c>
      <c r="T62" s="326">
        <v>0.35</v>
      </c>
      <c r="U62" s="252"/>
      <c r="V62" s="255"/>
      <c r="W62" s="255"/>
      <c r="X62" s="245"/>
      <c r="Y62" s="162"/>
    </row>
    <row r="63" spans="1:25" ht="15" customHeight="1" thickBot="1">
      <c r="A63" s="189"/>
      <c r="B63" s="189"/>
      <c r="C63" s="189"/>
      <c r="D63" s="189"/>
      <c r="E63" s="190"/>
      <c r="F63" s="190"/>
      <c r="G63" s="310"/>
      <c r="H63" s="311"/>
      <c r="I63" s="312"/>
      <c r="J63" s="512"/>
      <c r="K63" s="322" t="s">
        <v>267</v>
      </c>
      <c r="L63" s="448"/>
      <c r="M63" s="448"/>
      <c r="N63" s="449"/>
      <c r="O63" s="305" t="s">
        <v>225</v>
      </c>
      <c r="P63" s="306" t="s">
        <v>100</v>
      </c>
      <c r="Q63" s="307">
        <v>0</v>
      </c>
      <c r="R63" s="308">
        <v>1</v>
      </c>
      <c r="S63" s="308" t="s">
        <v>100</v>
      </c>
      <c r="T63" s="309">
        <v>0</v>
      </c>
      <c r="U63" s="450"/>
      <c r="V63" s="451"/>
      <c r="W63" s="451"/>
      <c r="X63" s="449"/>
      <c r="Y63" s="162"/>
    </row>
    <row r="64" spans="1:25" ht="15" customHeight="1">
      <c r="A64" s="189"/>
      <c r="B64" s="189"/>
      <c r="C64" s="189"/>
      <c r="D64" s="189"/>
      <c r="E64" s="190"/>
      <c r="F64" s="190"/>
      <c r="G64" s="269" t="s">
        <v>197</v>
      </c>
      <c r="H64" s="165"/>
      <c r="I64" s="323">
        <v>0.6</v>
      </c>
      <c r="J64" s="512"/>
      <c r="K64" s="584" t="s">
        <v>221</v>
      </c>
      <c r="L64" s="452" t="s">
        <v>227</v>
      </c>
      <c r="M64" s="452"/>
      <c r="N64" s="453"/>
      <c r="O64" s="300" t="s">
        <v>226</v>
      </c>
      <c r="P64" s="301" t="s">
        <v>228</v>
      </c>
      <c r="Q64" s="302">
        <v>0</v>
      </c>
      <c r="R64" s="303">
        <v>200</v>
      </c>
      <c r="S64" s="303">
        <v>0.001</v>
      </c>
      <c r="T64" s="304">
        <v>0.005</v>
      </c>
      <c r="U64" s="454"/>
      <c r="V64" s="455"/>
      <c r="W64" s="455"/>
      <c r="X64" s="453"/>
      <c r="Y64" s="162"/>
    </row>
    <row r="65" spans="1:25" ht="15" customHeight="1">
      <c r="A65" s="189"/>
      <c r="B65" s="189"/>
      <c r="C65" s="189"/>
      <c r="D65" s="189"/>
      <c r="E65" s="190"/>
      <c r="F65" s="190"/>
      <c r="G65" s="155" t="s">
        <v>148</v>
      </c>
      <c r="H65" s="148"/>
      <c r="I65" s="283">
        <v>33.3</v>
      </c>
      <c r="J65" s="512"/>
      <c r="K65" s="585"/>
      <c r="L65" s="460" t="s">
        <v>123</v>
      </c>
      <c r="M65" s="460"/>
      <c r="N65" s="461"/>
      <c r="O65" s="319" t="s">
        <v>167</v>
      </c>
      <c r="P65" s="264" t="s">
        <v>100</v>
      </c>
      <c r="Q65" s="265">
        <v>0.5</v>
      </c>
      <c r="R65" s="266">
        <v>0.75</v>
      </c>
      <c r="S65" s="266">
        <v>0.01</v>
      </c>
      <c r="T65" s="267">
        <v>0.75</v>
      </c>
      <c r="U65" s="462"/>
      <c r="V65" s="463"/>
      <c r="W65" s="463"/>
      <c r="X65" s="461"/>
      <c r="Y65" s="162"/>
    </row>
    <row r="66" spans="1:25" ht="15" customHeight="1">
      <c r="A66" s="189"/>
      <c r="B66" s="189"/>
      <c r="C66" s="189"/>
      <c r="D66" s="189"/>
      <c r="E66" s="190"/>
      <c r="F66" s="190"/>
      <c r="G66" s="284"/>
      <c r="H66" s="144"/>
      <c r="I66" s="147"/>
      <c r="J66" s="512"/>
      <c r="K66" s="246" t="s">
        <v>230</v>
      </c>
      <c r="L66" s="244"/>
      <c r="M66" s="244"/>
      <c r="N66" s="245"/>
      <c r="O66" s="253" t="s">
        <v>229</v>
      </c>
      <c r="P66" s="292" t="s">
        <v>120</v>
      </c>
      <c r="Q66" s="293">
        <v>0</v>
      </c>
      <c r="R66" s="294">
        <v>9999</v>
      </c>
      <c r="S66" s="294">
        <v>0.001</v>
      </c>
      <c r="T66" s="254">
        <v>0.4</v>
      </c>
      <c r="U66" s="252"/>
      <c r="V66" s="255"/>
      <c r="W66" s="255"/>
      <c r="X66" s="245"/>
      <c r="Y66" s="162"/>
    </row>
    <row r="67" spans="1:25" ht="15" customHeight="1">
      <c r="A67" s="189"/>
      <c r="B67" s="189"/>
      <c r="C67" s="189"/>
      <c r="D67" s="189"/>
      <c r="E67" s="190"/>
      <c r="F67" s="190"/>
      <c r="G67" s="284"/>
      <c r="H67" s="144"/>
      <c r="I67" s="147"/>
      <c r="J67" s="512"/>
      <c r="K67" s="246" t="s">
        <v>152</v>
      </c>
      <c r="L67" s="244"/>
      <c r="M67" s="244"/>
      <c r="N67" s="245"/>
      <c r="O67" s="253" t="s">
        <v>142</v>
      </c>
      <c r="P67" s="292" t="s">
        <v>120</v>
      </c>
      <c r="Q67" s="293">
        <v>0</v>
      </c>
      <c r="R67" s="294">
        <v>9999</v>
      </c>
      <c r="S67" s="294">
        <v>0.001</v>
      </c>
      <c r="T67" s="326">
        <v>0.01</v>
      </c>
      <c r="U67" s="252"/>
      <c r="V67" s="255"/>
      <c r="W67" s="255"/>
      <c r="X67" s="245"/>
      <c r="Y67" s="162"/>
    </row>
    <row r="68" spans="1:25" ht="15" customHeight="1">
      <c r="A68" s="189"/>
      <c r="B68" s="189"/>
      <c r="C68" s="189"/>
      <c r="D68" s="189"/>
      <c r="E68" s="190"/>
      <c r="F68" s="190"/>
      <c r="G68" s="284"/>
      <c r="H68" s="144"/>
      <c r="I68" s="147"/>
      <c r="J68" s="512"/>
      <c r="K68" s="246" t="s">
        <v>152</v>
      </c>
      <c r="L68" s="244"/>
      <c r="M68" s="244"/>
      <c r="N68" s="245"/>
      <c r="O68" s="253" t="s">
        <v>154</v>
      </c>
      <c r="P68" s="292" t="s">
        <v>120</v>
      </c>
      <c r="Q68" s="293">
        <v>0</v>
      </c>
      <c r="R68" s="294">
        <v>9999</v>
      </c>
      <c r="S68" s="294">
        <v>0.001</v>
      </c>
      <c r="T68" s="326">
        <v>0.35</v>
      </c>
      <c r="U68" s="252"/>
      <c r="V68" s="255"/>
      <c r="W68" s="255"/>
      <c r="X68" s="245"/>
      <c r="Y68" s="162"/>
    </row>
    <row r="69" spans="1:25" ht="15" customHeight="1" thickBot="1">
      <c r="A69" s="189"/>
      <c r="B69" s="189"/>
      <c r="C69" s="189"/>
      <c r="D69" s="189"/>
      <c r="E69" s="190"/>
      <c r="F69" s="190"/>
      <c r="G69" s="313"/>
      <c r="H69" s="180"/>
      <c r="I69" s="179"/>
      <c r="J69" s="512"/>
      <c r="K69" s="270" t="s">
        <v>268</v>
      </c>
      <c r="L69" s="232"/>
      <c r="M69" s="232"/>
      <c r="N69" s="233"/>
      <c r="O69" s="234" t="s">
        <v>231</v>
      </c>
      <c r="P69" s="274" t="s">
        <v>100</v>
      </c>
      <c r="Q69" s="275">
        <v>0</v>
      </c>
      <c r="R69" s="276">
        <v>1</v>
      </c>
      <c r="S69" s="276" t="s">
        <v>100</v>
      </c>
      <c r="T69" s="235">
        <v>0</v>
      </c>
      <c r="U69" s="231"/>
      <c r="V69" s="236"/>
      <c r="W69" s="236"/>
      <c r="X69" s="233"/>
      <c r="Y69" s="162"/>
    </row>
    <row r="70" spans="1:25" ht="12.75" customHeight="1" thickTop="1">
      <c r="A70" s="410"/>
      <c r="B70" s="410"/>
      <c r="C70" s="410"/>
      <c r="D70" s="661"/>
      <c r="E70" s="662"/>
      <c r="F70" s="662"/>
      <c r="G70" s="544" t="s">
        <v>301</v>
      </c>
      <c r="H70" s="545"/>
      <c r="I70" s="545"/>
      <c r="J70" s="546"/>
      <c r="K70" s="672" t="s">
        <v>315</v>
      </c>
      <c r="L70" s="673"/>
      <c r="M70" s="673"/>
      <c r="N70" s="674"/>
      <c r="O70" s="675" t="s">
        <v>301</v>
      </c>
      <c r="P70" s="691" t="s">
        <v>100</v>
      </c>
      <c r="Q70" s="676">
        <v>0</v>
      </c>
      <c r="R70" s="677">
        <v>1</v>
      </c>
      <c r="S70" s="677" t="s">
        <v>100</v>
      </c>
      <c r="T70" s="678">
        <v>0</v>
      </c>
      <c r="U70" s="679"/>
      <c r="V70" s="680"/>
      <c r="W70" s="680"/>
      <c r="X70" s="674"/>
      <c r="Y70" s="162"/>
    </row>
    <row r="71" spans="1:25" ht="12.75" customHeight="1">
      <c r="A71" s="410"/>
      <c r="B71" s="410"/>
      <c r="C71" s="410"/>
      <c r="D71" s="661"/>
      <c r="E71" s="662"/>
      <c r="F71" s="662"/>
      <c r="G71" s="547"/>
      <c r="H71" s="548"/>
      <c r="I71" s="548"/>
      <c r="J71" s="549"/>
      <c r="K71" s="681" t="s">
        <v>316</v>
      </c>
      <c r="L71" s="682"/>
      <c r="M71" s="682"/>
      <c r="N71" s="683"/>
      <c r="O71" s="684" t="s">
        <v>308</v>
      </c>
      <c r="P71" s="685" t="s">
        <v>100</v>
      </c>
      <c r="Q71" s="686">
        <v>0</v>
      </c>
      <c r="R71" s="687">
        <v>1</v>
      </c>
      <c r="S71" s="687" t="s">
        <v>100</v>
      </c>
      <c r="T71" s="688">
        <v>0</v>
      </c>
      <c r="U71" s="689"/>
      <c r="V71" s="690"/>
      <c r="W71" s="690"/>
      <c r="X71" s="683"/>
      <c r="Y71" s="162"/>
    </row>
    <row r="72" spans="1:25" ht="12.75" customHeight="1">
      <c r="A72" s="410"/>
      <c r="B72" s="410"/>
      <c r="C72" s="410"/>
      <c r="D72" s="661"/>
      <c r="E72" s="662"/>
      <c r="F72" s="662"/>
      <c r="G72" s="547"/>
      <c r="H72" s="548"/>
      <c r="I72" s="548"/>
      <c r="J72" s="549"/>
      <c r="K72" s="681" t="s">
        <v>317</v>
      </c>
      <c r="L72" s="682"/>
      <c r="M72" s="682"/>
      <c r="N72" s="683"/>
      <c r="O72" s="684" t="s">
        <v>309</v>
      </c>
      <c r="P72" s="685" t="s">
        <v>100</v>
      </c>
      <c r="Q72" s="686">
        <v>0</v>
      </c>
      <c r="R72" s="687">
        <v>1</v>
      </c>
      <c r="S72" s="687" t="s">
        <v>100</v>
      </c>
      <c r="T72" s="688">
        <v>0</v>
      </c>
      <c r="U72" s="689"/>
      <c r="V72" s="690"/>
      <c r="W72" s="690"/>
      <c r="X72" s="683"/>
      <c r="Y72" s="162"/>
    </row>
    <row r="73" spans="1:25" ht="12.75" customHeight="1">
      <c r="A73" s="410"/>
      <c r="B73" s="410"/>
      <c r="C73" s="410"/>
      <c r="D73" s="661"/>
      <c r="E73" s="662"/>
      <c r="F73" s="662"/>
      <c r="G73" s="547"/>
      <c r="H73" s="548"/>
      <c r="I73" s="548"/>
      <c r="J73" s="549"/>
      <c r="K73" s="681" t="s">
        <v>318</v>
      </c>
      <c r="L73" s="682"/>
      <c r="M73" s="682"/>
      <c r="N73" s="683"/>
      <c r="O73" s="684" t="s">
        <v>310</v>
      </c>
      <c r="P73" s="685" t="s">
        <v>100</v>
      </c>
      <c r="Q73" s="686">
        <v>0</v>
      </c>
      <c r="R73" s="687">
        <v>1</v>
      </c>
      <c r="S73" s="687" t="s">
        <v>100</v>
      </c>
      <c r="T73" s="688">
        <v>0</v>
      </c>
      <c r="U73" s="689"/>
      <c r="V73" s="690"/>
      <c r="W73" s="690"/>
      <c r="X73" s="683"/>
      <c r="Y73" s="162"/>
    </row>
    <row r="74" spans="1:25" ht="12.75" customHeight="1">
      <c r="A74" s="410"/>
      <c r="B74" s="410"/>
      <c r="C74" s="410"/>
      <c r="D74" s="661"/>
      <c r="E74" s="662"/>
      <c r="F74" s="662"/>
      <c r="G74" s="547"/>
      <c r="H74" s="548"/>
      <c r="I74" s="548"/>
      <c r="J74" s="549"/>
      <c r="K74" s="681" t="s">
        <v>319</v>
      </c>
      <c r="L74" s="682"/>
      <c r="M74" s="682"/>
      <c r="N74" s="683"/>
      <c r="O74" s="684" t="s">
        <v>311</v>
      </c>
      <c r="P74" s="685" t="s">
        <v>100</v>
      </c>
      <c r="Q74" s="686">
        <v>0</v>
      </c>
      <c r="R74" s="687">
        <v>1</v>
      </c>
      <c r="S74" s="687" t="s">
        <v>100</v>
      </c>
      <c r="T74" s="688">
        <v>0</v>
      </c>
      <c r="U74" s="689"/>
      <c r="V74" s="690"/>
      <c r="W74" s="690"/>
      <c r="X74" s="683"/>
      <c r="Y74" s="162"/>
    </row>
    <row r="75" spans="1:25" ht="12.75" customHeight="1">
      <c r="A75" s="410"/>
      <c r="B75" s="410"/>
      <c r="C75" s="410"/>
      <c r="D75" s="661"/>
      <c r="E75" s="662"/>
      <c r="F75" s="662"/>
      <c r="G75" s="547"/>
      <c r="H75" s="548"/>
      <c r="I75" s="548"/>
      <c r="J75" s="549"/>
      <c r="K75" s="681" t="s">
        <v>320</v>
      </c>
      <c r="L75" s="682"/>
      <c r="M75" s="682"/>
      <c r="N75" s="683"/>
      <c r="O75" s="692" t="s">
        <v>312</v>
      </c>
      <c r="P75" s="685" t="s">
        <v>100</v>
      </c>
      <c r="Q75" s="686">
        <v>0</v>
      </c>
      <c r="R75" s="687">
        <v>1</v>
      </c>
      <c r="S75" s="687" t="s">
        <v>100</v>
      </c>
      <c r="T75" s="688">
        <v>0</v>
      </c>
      <c r="U75" s="689"/>
      <c r="V75" s="690"/>
      <c r="W75" s="690"/>
      <c r="X75" s="683"/>
      <c r="Y75" s="162"/>
    </row>
    <row r="76" spans="1:25" ht="12.75" customHeight="1">
      <c r="A76" s="410"/>
      <c r="B76" s="410"/>
      <c r="C76" s="410"/>
      <c r="D76" s="661"/>
      <c r="E76" s="662"/>
      <c r="F76" s="662"/>
      <c r="G76" s="547"/>
      <c r="H76" s="548"/>
      <c r="I76" s="548"/>
      <c r="J76" s="549"/>
      <c r="K76" s="681" t="s">
        <v>321</v>
      </c>
      <c r="L76" s="682"/>
      <c r="M76" s="682"/>
      <c r="N76" s="683"/>
      <c r="O76" s="693" t="s">
        <v>313</v>
      </c>
      <c r="P76" s="685" t="s">
        <v>100</v>
      </c>
      <c r="Q76" s="686">
        <v>0</v>
      </c>
      <c r="R76" s="687">
        <v>1</v>
      </c>
      <c r="S76" s="687" t="s">
        <v>100</v>
      </c>
      <c r="T76" s="688">
        <v>0</v>
      </c>
      <c r="U76" s="689"/>
      <c r="V76" s="690"/>
      <c r="W76" s="690"/>
      <c r="X76" s="683"/>
      <c r="Y76" s="162"/>
    </row>
    <row r="77" spans="1:25" ht="12.75" customHeight="1">
      <c r="A77" s="410"/>
      <c r="B77" s="410"/>
      <c r="C77" s="410"/>
      <c r="D77" s="661"/>
      <c r="E77" s="662"/>
      <c r="F77" s="662"/>
      <c r="G77" s="547"/>
      <c r="H77" s="548"/>
      <c r="I77" s="548"/>
      <c r="J77" s="549"/>
      <c r="K77" s="681" t="s">
        <v>322</v>
      </c>
      <c r="L77" s="682"/>
      <c r="M77" s="682"/>
      <c r="N77" s="683"/>
      <c r="O77" s="693" t="s">
        <v>314</v>
      </c>
      <c r="P77" s="685" t="s">
        <v>100</v>
      </c>
      <c r="Q77" s="686">
        <v>0</v>
      </c>
      <c r="R77" s="687">
        <v>1</v>
      </c>
      <c r="S77" s="687" t="s">
        <v>100</v>
      </c>
      <c r="T77" s="688">
        <v>0</v>
      </c>
      <c r="U77" s="689"/>
      <c r="V77" s="690"/>
      <c r="W77" s="690"/>
      <c r="X77" s="683"/>
      <c r="Y77" s="162"/>
    </row>
    <row r="78" spans="1:25" ht="12.75" customHeight="1">
      <c r="A78" s="410"/>
      <c r="B78" s="410"/>
      <c r="C78" s="410"/>
      <c r="D78" s="661"/>
      <c r="E78" s="662"/>
      <c r="F78" s="662"/>
      <c r="G78" s="547"/>
      <c r="H78" s="548"/>
      <c r="I78" s="548"/>
      <c r="J78" s="549"/>
      <c r="K78" s="496" t="s">
        <v>305</v>
      </c>
      <c r="L78" s="428"/>
      <c r="M78" s="428"/>
      <c r="N78" s="429"/>
      <c r="O78" s="430" t="s">
        <v>302</v>
      </c>
      <c r="P78" s="418" t="s">
        <v>120</v>
      </c>
      <c r="Q78" s="641">
        <v>0</v>
      </c>
      <c r="R78" s="432">
        <v>9999</v>
      </c>
      <c r="S78" s="432">
        <v>0.001</v>
      </c>
      <c r="T78" s="419">
        <v>2</v>
      </c>
      <c r="U78" s="427"/>
      <c r="V78" s="434"/>
      <c r="W78" s="434"/>
      <c r="X78" s="429"/>
      <c r="Y78" s="162"/>
    </row>
    <row r="79" spans="1:25" ht="12.75" customHeight="1">
      <c r="A79" s="410"/>
      <c r="B79" s="410"/>
      <c r="C79" s="410"/>
      <c r="D79" s="661"/>
      <c r="E79" s="662"/>
      <c r="F79" s="662"/>
      <c r="G79" s="547"/>
      <c r="H79" s="548"/>
      <c r="I79" s="548"/>
      <c r="J79" s="549"/>
      <c r="K79" s="246" t="s">
        <v>306</v>
      </c>
      <c r="L79" s="428"/>
      <c r="M79" s="428"/>
      <c r="N79" s="429"/>
      <c r="O79" s="430" t="s">
        <v>303</v>
      </c>
      <c r="P79" s="418" t="s">
        <v>120</v>
      </c>
      <c r="Q79" s="641">
        <v>0</v>
      </c>
      <c r="R79" s="432">
        <v>9999</v>
      </c>
      <c r="S79" s="432">
        <v>0.001</v>
      </c>
      <c r="T79" s="419">
        <v>15</v>
      </c>
      <c r="U79" s="427"/>
      <c r="V79" s="434"/>
      <c r="W79" s="434"/>
      <c r="X79" s="429"/>
      <c r="Y79" s="162"/>
    </row>
    <row r="80" spans="1:25" ht="12.75" customHeight="1">
      <c r="A80" s="410"/>
      <c r="B80" s="410"/>
      <c r="C80" s="410"/>
      <c r="D80" s="661"/>
      <c r="E80" s="662"/>
      <c r="F80" s="662"/>
      <c r="G80" s="547"/>
      <c r="H80" s="548"/>
      <c r="I80" s="548"/>
      <c r="J80" s="549"/>
      <c r="K80" s="246" t="s">
        <v>307</v>
      </c>
      <c r="L80" s="428"/>
      <c r="M80" s="428"/>
      <c r="N80" s="429"/>
      <c r="O80" s="430" t="s">
        <v>304</v>
      </c>
      <c r="P80" s="418" t="s">
        <v>120</v>
      </c>
      <c r="Q80" s="641">
        <v>0</v>
      </c>
      <c r="R80" s="432">
        <v>9999</v>
      </c>
      <c r="S80" s="432">
        <v>0.001</v>
      </c>
      <c r="T80" s="419">
        <v>20</v>
      </c>
      <c r="U80" s="427"/>
      <c r="V80" s="434"/>
      <c r="W80" s="434"/>
      <c r="X80" s="429"/>
      <c r="Y80" s="162"/>
    </row>
    <row r="81" spans="1:25" ht="12.75" customHeight="1">
      <c r="A81" s="410"/>
      <c r="B81" s="410"/>
      <c r="C81" s="410"/>
      <c r="D81" s="661"/>
      <c r="E81" s="662"/>
      <c r="F81" s="662"/>
      <c r="G81" s="547"/>
      <c r="H81" s="548"/>
      <c r="I81" s="548"/>
      <c r="J81" s="549"/>
      <c r="K81" s="246" t="s">
        <v>280</v>
      </c>
      <c r="L81" s="428"/>
      <c r="M81" s="428"/>
      <c r="N81" s="429"/>
      <c r="O81" s="430" t="s">
        <v>141</v>
      </c>
      <c r="P81" s="418" t="s">
        <v>120</v>
      </c>
      <c r="Q81" s="641">
        <v>0</v>
      </c>
      <c r="R81" s="432">
        <v>9999</v>
      </c>
      <c r="S81" s="432">
        <v>0.001</v>
      </c>
      <c r="T81" s="419">
        <v>0.002</v>
      </c>
      <c r="U81" s="427"/>
      <c r="V81" s="434"/>
      <c r="W81" s="434"/>
      <c r="X81" s="429"/>
      <c r="Y81" s="162"/>
    </row>
    <row r="82" spans="1:25" ht="12.75" customHeight="1">
      <c r="A82" s="410"/>
      <c r="B82" s="410"/>
      <c r="C82" s="410"/>
      <c r="D82" s="661"/>
      <c r="E82" s="662"/>
      <c r="F82" s="662"/>
      <c r="G82" s="547"/>
      <c r="H82" s="548"/>
      <c r="I82" s="548"/>
      <c r="J82" s="549"/>
      <c r="K82" s="246" t="s">
        <v>280</v>
      </c>
      <c r="L82" s="428"/>
      <c r="M82" s="428"/>
      <c r="N82" s="429"/>
      <c r="O82" s="430" t="s">
        <v>142</v>
      </c>
      <c r="P82" s="418" t="s">
        <v>120</v>
      </c>
      <c r="Q82" s="641">
        <v>0</v>
      </c>
      <c r="R82" s="432">
        <v>9999</v>
      </c>
      <c r="S82" s="432">
        <v>0.001</v>
      </c>
      <c r="T82" s="419">
        <v>0.2</v>
      </c>
      <c r="U82" s="427"/>
      <c r="V82" s="434"/>
      <c r="W82" s="434"/>
      <c r="X82" s="429"/>
      <c r="Y82" s="162"/>
    </row>
    <row r="83" spans="1:25" ht="12.75" customHeight="1" thickBot="1">
      <c r="A83" s="410"/>
      <c r="B83" s="410"/>
      <c r="C83" s="410"/>
      <c r="D83" s="661"/>
      <c r="E83" s="662"/>
      <c r="F83" s="662"/>
      <c r="G83" s="550"/>
      <c r="H83" s="551"/>
      <c r="I83" s="551"/>
      <c r="J83" s="552"/>
      <c r="K83" s="325" t="s">
        <v>280</v>
      </c>
      <c r="L83" s="663"/>
      <c r="M83" s="663"/>
      <c r="N83" s="664"/>
      <c r="O83" s="665" t="s">
        <v>143</v>
      </c>
      <c r="P83" s="666" t="s">
        <v>120</v>
      </c>
      <c r="Q83" s="667">
        <v>0</v>
      </c>
      <c r="R83" s="668">
        <v>9999</v>
      </c>
      <c r="S83" s="668">
        <v>0.001</v>
      </c>
      <c r="T83" s="669">
        <v>0.2</v>
      </c>
      <c r="U83" s="670"/>
      <c r="V83" s="671"/>
      <c r="W83" s="671"/>
      <c r="X83" s="664"/>
      <c r="Y83" s="162"/>
    </row>
    <row r="84" spans="1:25" ht="12.75" customHeight="1" thickTop="1">
      <c r="A84" s="168">
        <v>1</v>
      </c>
      <c r="B84" s="145" t="s">
        <v>47</v>
      </c>
      <c r="C84" s="539" t="e">
        <f>CONCATENATE('[1]Блок анал.сигн.'!E66,'[1]Блок анал.сигн.'!D66)</f>
        <v>#REF!</v>
      </c>
      <c r="D84" s="145"/>
      <c r="E84" s="169" t="s">
        <v>157</v>
      </c>
      <c r="F84" s="170" t="s">
        <v>158</v>
      </c>
      <c r="G84" s="406" t="s">
        <v>147</v>
      </c>
      <c r="H84" s="152"/>
      <c r="I84" s="407">
        <v>100</v>
      </c>
      <c r="J84" s="511" t="s">
        <v>294</v>
      </c>
      <c r="K84" s="209" t="s">
        <v>127</v>
      </c>
      <c r="L84" s="210"/>
      <c r="M84" s="210"/>
      <c r="N84" s="211"/>
      <c r="O84" s="408" t="s">
        <v>200</v>
      </c>
      <c r="P84" s="143" t="s">
        <v>5</v>
      </c>
      <c r="Q84" s="151">
        <v>0.003</v>
      </c>
      <c r="R84" s="152">
        <v>2.64</v>
      </c>
      <c r="S84" s="152">
        <v>0.01</v>
      </c>
      <c r="T84" s="154">
        <v>0.8</v>
      </c>
      <c r="U84" s="176"/>
      <c r="V84" s="152"/>
      <c r="W84" s="152"/>
      <c r="X84" s="143"/>
      <c r="Y84" s="511">
        <v>4</v>
      </c>
    </row>
    <row r="85" spans="1:25" ht="12.75" customHeight="1">
      <c r="A85" s="168">
        <v>2</v>
      </c>
      <c r="B85" s="145" t="s">
        <v>119</v>
      </c>
      <c r="C85" s="540"/>
      <c r="D85" s="145"/>
      <c r="E85" s="177"/>
      <c r="F85" s="178"/>
      <c r="G85" s="155"/>
      <c r="H85" s="144"/>
      <c r="I85" s="217"/>
      <c r="J85" s="512"/>
      <c r="K85" s="212" t="s">
        <v>123</v>
      </c>
      <c r="L85" s="213"/>
      <c r="M85" s="213"/>
      <c r="N85" s="214"/>
      <c r="O85" s="193" t="s">
        <v>151</v>
      </c>
      <c r="P85" s="179" t="s">
        <v>100</v>
      </c>
      <c r="Q85" s="180">
        <v>0.5</v>
      </c>
      <c r="R85" s="163">
        <v>1</v>
      </c>
      <c r="S85" s="163">
        <v>0.01</v>
      </c>
      <c r="T85" s="181">
        <v>0.95</v>
      </c>
      <c r="U85" s="182"/>
      <c r="V85" s="163"/>
      <c r="W85" s="163"/>
      <c r="X85" s="179"/>
      <c r="Y85" s="512"/>
    </row>
    <row r="86" spans="1:25" ht="12.75" customHeight="1">
      <c r="A86" s="189"/>
      <c r="B86" s="189"/>
      <c r="C86" s="540"/>
      <c r="D86" s="189"/>
      <c r="E86" s="190"/>
      <c r="F86" s="190"/>
      <c r="G86" s="331"/>
      <c r="H86" s="148"/>
      <c r="I86" s="283"/>
      <c r="J86" s="512"/>
      <c r="K86" s="530" t="s">
        <v>296</v>
      </c>
      <c r="L86" s="531"/>
      <c r="M86" s="531"/>
      <c r="N86" s="532"/>
      <c r="O86" s="220" t="s">
        <v>295</v>
      </c>
      <c r="P86" s="221" t="s">
        <v>100</v>
      </c>
      <c r="Q86" s="222">
        <v>0</v>
      </c>
      <c r="R86" s="223">
        <v>1</v>
      </c>
      <c r="S86" s="223" t="s">
        <v>100</v>
      </c>
      <c r="T86" s="224">
        <v>0</v>
      </c>
      <c r="U86" s="247"/>
      <c r="V86" s="248"/>
      <c r="W86" s="248"/>
      <c r="X86" s="227"/>
      <c r="Y86" s="512"/>
    </row>
    <row r="87" spans="1:25" ht="12.75" customHeight="1">
      <c r="A87" s="168">
        <v>3</v>
      </c>
      <c r="B87" s="145" t="s">
        <v>159</v>
      </c>
      <c r="C87" s="541"/>
      <c r="D87" s="145"/>
      <c r="E87" s="177"/>
      <c r="F87" s="178"/>
      <c r="G87" s="155"/>
      <c r="H87" s="144"/>
      <c r="I87" s="217"/>
      <c r="J87" s="512"/>
      <c r="K87" s="246" t="s">
        <v>299</v>
      </c>
      <c r="L87" s="244"/>
      <c r="M87" s="244"/>
      <c r="N87" s="245"/>
      <c r="O87" s="253" t="s">
        <v>297</v>
      </c>
      <c r="P87" s="292" t="s">
        <v>120</v>
      </c>
      <c r="Q87" s="293">
        <v>0</v>
      </c>
      <c r="R87" s="294">
        <v>9999</v>
      </c>
      <c r="S87" s="294">
        <v>0.001</v>
      </c>
      <c r="T87" s="254">
        <v>10</v>
      </c>
      <c r="U87" s="379"/>
      <c r="V87" s="255"/>
      <c r="W87" s="255"/>
      <c r="X87" s="245"/>
      <c r="Y87" s="512"/>
    </row>
    <row r="88" spans="1:25" ht="12.75" customHeight="1" thickBot="1">
      <c r="A88" s="168">
        <v>4</v>
      </c>
      <c r="B88" s="145" t="s">
        <v>47</v>
      </c>
      <c r="C88" s="163" t="e">
        <f>CONCATENATE('[1]Блок анал.сигн.'!E78,'[1]Блок анал.сигн.'!D78)</f>
        <v>#REF!</v>
      </c>
      <c r="D88" s="183"/>
      <c r="E88" s="201" t="s">
        <v>166</v>
      </c>
      <c r="F88" s="178" t="s">
        <v>160</v>
      </c>
      <c r="G88" s="199"/>
      <c r="H88" s="180"/>
      <c r="I88" s="440"/>
      <c r="J88" s="512"/>
      <c r="K88" s="249" t="s">
        <v>300</v>
      </c>
      <c r="L88" s="250"/>
      <c r="M88" s="250"/>
      <c r="N88" s="251"/>
      <c r="O88" s="411" t="s">
        <v>298</v>
      </c>
      <c r="P88" s="260" t="s">
        <v>120</v>
      </c>
      <c r="Q88" s="397">
        <v>0</v>
      </c>
      <c r="R88" s="259">
        <v>9999</v>
      </c>
      <c r="S88" s="259">
        <v>0.001</v>
      </c>
      <c r="T88" s="358">
        <v>20</v>
      </c>
      <c r="U88" s="399"/>
      <c r="V88" s="400"/>
      <c r="W88" s="400"/>
      <c r="X88" s="251"/>
      <c r="Y88" s="162"/>
    </row>
    <row r="89" spans="1:25" ht="15" customHeight="1" thickTop="1">
      <c r="A89" s="189"/>
      <c r="B89" s="189"/>
      <c r="C89" s="189"/>
      <c r="D89" s="189"/>
      <c r="E89" s="190"/>
      <c r="F89" s="190"/>
      <c r="G89" s="406" t="s">
        <v>146</v>
      </c>
      <c r="H89" s="152"/>
      <c r="I89" s="407">
        <v>5</v>
      </c>
      <c r="J89" s="573" t="s">
        <v>237</v>
      </c>
      <c r="K89" s="568" t="s">
        <v>233</v>
      </c>
      <c r="L89" s="210" t="s">
        <v>122</v>
      </c>
      <c r="M89" s="210"/>
      <c r="N89" s="211"/>
      <c r="O89" s="408" t="s">
        <v>188</v>
      </c>
      <c r="P89" s="143" t="s">
        <v>5</v>
      </c>
      <c r="Q89" s="151">
        <v>0.04</v>
      </c>
      <c r="R89" s="152">
        <v>20</v>
      </c>
      <c r="S89" s="152">
        <v>0.01</v>
      </c>
      <c r="T89" s="154">
        <v>0.1</v>
      </c>
      <c r="U89" s="176"/>
      <c r="V89" s="152"/>
      <c r="W89" s="152"/>
      <c r="X89" s="143"/>
      <c r="Y89" s="511">
        <v>4</v>
      </c>
    </row>
    <row r="90" spans="1:25" ht="15" customHeight="1" thickBot="1">
      <c r="A90" s="189"/>
      <c r="B90" s="189"/>
      <c r="C90" s="189"/>
      <c r="D90" s="189"/>
      <c r="E90" s="190"/>
      <c r="F90" s="190"/>
      <c r="G90" s="199"/>
      <c r="H90" s="180"/>
      <c r="I90" s="440"/>
      <c r="J90" s="574"/>
      <c r="K90" s="566"/>
      <c r="L90" s="213" t="s">
        <v>123</v>
      </c>
      <c r="M90" s="213"/>
      <c r="N90" s="214"/>
      <c r="O90" s="193" t="s">
        <v>124</v>
      </c>
      <c r="P90" s="179" t="s">
        <v>100</v>
      </c>
      <c r="Q90" s="180">
        <v>0.5</v>
      </c>
      <c r="R90" s="163">
        <v>1</v>
      </c>
      <c r="S90" s="163">
        <v>0.01</v>
      </c>
      <c r="T90" s="181">
        <v>0.95</v>
      </c>
      <c r="U90" s="182"/>
      <c r="V90" s="163"/>
      <c r="W90" s="163"/>
      <c r="X90" s="179"/>
      <c r="Y90" s="512"/>
    </row>
    <row r="91" spans="1:25" ht="15" customHeight="1" thickTop="1">
      <c r="A91" s="189"/>
      <c r="B91" s="189"/>
      <c r="C91" s="189"/>
      <c r="D91" s="189"/>
      <c r="E91" s="190"/>
      <c r="F91" s="190"/>
      <c r="G91" s="333" t="s">
        <v>147</v>
      </c>
      <c r="H91" s="165"/>
      <c r="I91" s="323">
        <v>57.74</v>
      </c>
      <c r="J91" s="574"/>
      <c r="K91" s="542" t="s">
        <v>232</v>
      </c>
      <c r="L91" s="464" t="s">
        <v>127</v>
      </c>
      <c r="M91" s="464"/>
      <c r="N91" s="465"/>
      <c r="O91" s="288" t="s">
        <v>200</v>
      </c>
      <c r="P91" s="285" t="s">
        <v>5</v>
      </c>
      <c r="Q91" s="286">
        <v>0.0052</v>
      </c>
      <c r="R91" s="165">
        <v>4.5726</v>
      </c>
      <c r="S91" s="165">
        <v>0.0001</v>
      </c>
      <c r="T91" s="287">
        <v>0.1</v>
      </c>
      <c r="U91" s="328"/>
      <c r="V91" s="165"/>
      <c r="W91" s="165"/>
      <c r="X91" s="285"/>
      <c r="Y91" s="511">
        <v>4</v>
      </c>
    </row>
    <row r="92" spans="1:25" ht="15" customHeight="1" thickBot="1">
      <c r="A92" s="189"/>
      <c r="B92" s="189"/>
      <c r="C92" s="189"/>
      <c r="D92" s="189"/>
      <c r="E92" s="190"/>
      <c r="F92" s="190"/>
      <c r="G92" s="337"/>
      <c r="H92" s="311"/>
      <c r="I92" s="312"/>
      <c r="J92" s="574"/>
      <c r="K92" s="543"/>
      <c r="L92" s="466" t="s">
        <v>123</v>
      </c>
      <c r="M92" s="466"/>
      <c r="N92" s="467"/>
      <c r="O92" s="335" t="s">
        <v>151</v>
      </c>
      <c r="P92" s="312" t="s">
        <v>100</v>
      </c>
      <c r="Q92" s="311">
        <v>0.5</v>
      </c>
      <c r="R92" s="185">
        <v>1</v>
      </c>
      <c r="S92" s="185">
        <v>0.01</v>
      </c>
      <c r="T92" s="329">
        <v>0.95</v>
      </c>
      <c r="U92" s="330"/>
      <c r="V92" s="185"/>
      <c r="W92" s="185"/>
      <c r="X92" s="312"/>
      <c r="Y92" s="512"/>
    </row>
    <row r="93" spans="1:25" ht="15" customHeight="1" thickTop="1">
      <c r="A93" s="189"/>
      <c r="B93" s="189"/>
      <c r="C93" s="189"/>
      <c r="D93" s="189"/>
      <c r="E93" s="190"/>
      <c r="F93" s="190"/>
      <c r="G93" s="331" t="s">
        <v>146</v>
      </c>
      <c r="H93" s="148" t="s">
        <v>121</v>
      </c>
      <c r="I93" s="196">
        <v>5</v>
      </c>
      <c r="J93" s="574"/>
      <c r="K93" s="565" t="s">
        <v>234</v>
      </c>
      <c r="L93" s="441" t="s">
        <v>122</v>
      </c>
      <c r="M93" s="441"/>
      <c r="N93" s="442"/>
      <c r="O93" s="157" t="s">
        <v>188</v>
      </c>
      <c r="P93" s="153" t="s">
        <v>5</v>
      </c>
      <c r="Q93" s="148">
        <v>0.025</v>
      </c>
      <c r="R93" s="149">
        <v>20</v>
      </c>
      <c r="S93" s="149">
        <v>0.001</v>
      </c>
      <c r="T93" s="150">
        <v>0.1</v>
      </c>
      <c r="U93" s="159"/>
      <c r="V93" s="149"/>
      <c r="W93" s="149"/>
      <c r="X93" s="153"/>
      <c r="Y93" s="511">
        <v>4</v>
      </c>
    </row>
    <row r="94" spans="1:25" ht="15" customHeight="1" thickBot="1">
      <c r="A94" s="189"/>
      <c r="B94" s="189"/>
      <c r="C94" s="189"/>
      <c r="D94" s="189"/>
      <c r="E94" s="190"/>
      <c r="F94" s="190"/>
      <c r="G94" s="199"/>
      <c r="H94" s="180"/>
      <c r="I94" s="440"/>
      <c r="J94" s="574"/>
      <c r="K94" s="566"/>
      <c r="L94" s="340" t="s">
        <v>123</v>
      </c>
      <c r="M94" s="213"/>
      <c r="N94" s="214"/>
      <c r="O94" s="193" t="s">
        <v>151</v>
      </c>
      <c r="P94" s="179" t="s">
        <v>100</v>
      </c>
      <c r="Q94" s="180">
        <v>0.5</v>
      </c>
      <c r="R94" s="163">
        <v>1</v>
      </c>
      <c r="S94" s="163">
        <v>0.01</v>
      </c>
      <c r="T94" s="181">
        <v>0.95</v>
      </c>
      <c r="U94" s="182"/>
      <c r="V94" s="163"/>
      <c r="W94" s="163"/>
      <c r="X94" s="179"/>
      <c r="Y94" s="512"/>
    </row>
    <row r="95" spans="1:25" ht="15" customHeight="1" thickTop="1">
      <c r="A95" s="189"/>
      <c r="B95" s="189"/>
      <c r="C95" s="189"/>
      <c r="D95" s="189"/>
      <c r="E95" s="190"/>
      <c r="F95" s="190"/>
      <c r="G95" s="333" t="s">
        <v>147</v>
      </c>
      <c r="H95" s="468" t="s">
        <v>121</v>
      </c>
      <c r="I95" s="323">
        <v>57.74</v>
      </c>
      <c r="J95" s="574"/>
      <c r="K95" s="509" t="s">
        <v>235</v>
      </c>
      <c r="L95" s="469" t="s">
        <v>127</v>
      </c>
      <c r="M95" s="464"/>
      <c r="N95" s="464"/>
      <c r="O95" s="288" t="s">
        <v>200</v>
      </c>
      <c r="P95" s="288" t="s">
        <v>5</v>
      </c>
      <c r="Q95" s="286">
        <v>0.003</v>
      </c>
      <c r="R95" s="165">
        <v>2.64</v>
      </c>
      <c r="S95" s="332">
        <v>0.0001</v>
      </c>
      <c r="T95" s="287">
        <v>0.1</v>
      </c>
      <c r="U95" s="333"/>
      <c r="V95" s="165"/>
      <c r="W95" s="165"/>
      <c r="X95" s="323"/>
      <c r="Y95" s="511">
        <v>4</v>
      </c>
    </row>
    <row r="96" spans="1:25" ht="15" customHeight="1" thickBot="1">
      <c r="A96" s="189"/>
      <c r="B96" s="189"/>
      <c r="C96" s="189"/>
      <c r="D96" s="189"/>
      <c r="E96" s="190"/>
      <c r="F96" s="190"/>
      <c r="G96" s="337"/>
      <c r="H96" s="470"/>
      <c r="I96" s="338"/>
      <c r="J96" s="574"/>
      <c r="K96" s="510"/>
      <c r="L96" s="334" t="s">
        <v>123</v>
      </c>
      <c r="M96" s="466"/>
      <c r="N96" s="466"/>
      <c r="O96" s="335" t="s">
        <v>151</v>
      </c>
      <c r="P96" s="335" t="s">
        <v>100</v>
      </c>
      <c r="Q96" s="311">
        <v>1</v>
      </c>
      <c r="R96" s="185">
        <v>1.5</v>
      </c>
      <c r="S96" s="336">
        <v>0.01</v>
      </c>
      <c r="T96" s="329">
        <v>1.05</v>
      </c>
      <c r="U96" s="337"/>
      <c r="V96" s="185"/>
      <c r="W96" s="185"/>
      <c r="X96" s="338"/>
      <c r="Y96" s="512"/>
    </row>
    <row r="97" spans="1:25" ht="15" customHeight="1" thickTop="1">
      <c r="A97" s="189"/>
      <c r="B97" s="189"/>
      <c r="C97" s="189"/>
      <c r="D97" s="189"/>
      <c r="E97" s="190"/>
      <c r="F97" s="190"/>
      <c r="G97" s="331" t="s">
        <v>147</v>
      </c>
      <c r="H97" s="283" t="s">
        <v>121</v>
      </c>
      <c r="I97" s="196">
        <v>57.74</v>
      </c>
      <c r="J97" s="574"/>
      <c r="K97" s="572" t="s">
        <v>236</v>
      </c>
      <c r="L97" s="471" t="s">
        <v>127</v>
      </c>
      <c r="M97" s="441"/>
      <c r="N97" s="441"/>
      <c r="O97" s="157" t="s">
        <v>200</v>
      </c>
      <c r="P97" s="157" t="s">
        <v>5</v>
      </c>
      <c r="Q97" s="148">
        <v>0.003</v>
      </c>
      <c r="R97" s="149">
        <v>2.64</v>
      </c>
      <c r="S97" s="196">
        <v>0.0001</v>
      </c>
      <c r="T97" s="150">
        <v>0.8</v>
      </c>
      <c r="U97" s="331"/>
      <c r="V97" s="149"/>
      <c r="W97" s="149"/>
      <c r="X97" s="160"/>
      <c r="Y97" s="511">
        <v>4</v>
      </c>
    </row>
    <row r="98" spans="1:25" ht="15" customHeight="1" thickBot="1">
      <c r="A98" s="189"/>
      <c r="B98" s="189"/>
      <c r="C98" s="189"/>
      <c r="D98" s="189"/>
      <c r="E98" s="190"/>
      <c r="F98" s="190"/>
      <c r="G98" s="199"/>
      <c r="H98" s="440"/>
      <c r="I98" s="194"/>
      <c r="J98" s="574"/>
      <c r="K98" s="510"/>
      <c r="L98" s="339" t="s">
        <v>123</v>
      </c>
      <c r="M98" s="213"/>
      <c r="N98" s="213"/>
      <c r="O98" s="193" t="s">
        <v>151</v>
      </c>
      <c r="P98" s="193" t="s">
        <v>100</v>
      </c>
      <c r="Q98" s="180">
        <v>0.5</v>
      </c>
      <c r="R98" s="163">
        <v>1</v>
      </c>
      <c r="S98" s="194">
        <v>0.01</v>
      </c>
      <c r="T98" s="181">
        <v>0.95</v>
      </c>
      <c r="U98" s="199"/>
      <c r="V98" s="163"/>
      <c r="W98" s="163"/>
      <c r="X98" s="195"/>
      <c r="Y98" s="512"/>
    </row>
    <row r="99" spans="1:25" ht="15" customHeight="1">
      <c r="A99" s="189"/>
      <c r="B99" s="189"/>
      <c r="C99" s="189"/>
      <c r="D99" s="189"/>
      <c r="E99" s="190"/>
      <c r="F99" s="190"/>
      <c r="G99" s="328"/>
      <c r="H99" s="468"/>
      <c r="I99" s="285"/>
      <c r="J99" s="574"/>
      <c r="K99" s="341" t="s">
        <v>240</v>
      </c>
      <c r="L99" s="472"/>
      <c r="M99" s="472"/>
      <c r="N99" s="472"/>
      <c r="O99" s="356" t="s">
        <v>238</v>
      </c>
      <c r="P99" s="356" t="s">
        <v>120</v>
      </c>
      <c r="Q99" s="357">
        <v>0</v>
      </c>
      <c r="R99" s="342">
        <v>9999</v>
      </c>
      <c r="S99" s="346">
        <v>0.001</v>
      </c>
      <c r="T99" s="344">
        <v>0.5</v>
      </c>
      <c r="U99" s="345"/>
      <c r="V99" s="342"/>
      <c r="W99" s="343"/>
      <c r="X99" s="346"/>
      <c r="Y99" s="202"/>
    </row>
    <row r="100" spans="1:25" ht="15" customHeight="1">
      <c r="A100" s="189"/>
      <c r="B100" s="189"/>
      <c r="C100" s="189"/>
      <c r="D100" s="189"/>
      <c r="E100" s="190"/>
      <c r="F100" s="190"/>
      <c r="G100" s="191"/>
      <c r="H100" s="217"/>
      <c r="I100" s="147"/>
      <c r="J100" s="574"/>
      <c r="K100" s="246" t="s">
        <v>241</v>
      </c>
      <c r="L100" s="244"/>
      <c r="M100" s="244"/>
      <c r="N100" s="244"/>
      <c r="O100" s="253" t="s">
        <v>239</v>
      </c>
      <c r="P100" s="253" t="s">
        <v>120</v>
      </c>
      <c r="Q100" s="293">
        <v>0</v>
      </c>
      <c r="R100" s="294">
        <v>9999</v>
      </c>
      <c r="S100" s="348">
        <v>0.001</v>
      </c>
      <c r="T100" s="254">
        <v>0.5</v>
      </c>
      <c r="U100" s="321"/>
      <c r="V100" s="294"/>
      <c r="W100" s="347"/>
      <c r="X100" s="348"/>
      <c r="Y100" s="202"/>
    </row>
    <row r="101" spans="1:25" ht="15" customHeight="1">
      <c r="A101" s="189"/>
      <c r="B101" s="189"/>
      <c r="C101" s="189"/>
      <c r="D101" s="189"/>
      <c r="E101" s="190"/>
      <c r="F101" s="190"/>
      <c r="G101" s="191"/>
      <c r="H101" s="217"/>
      <c r="I101" s="217"/>
      <c r="J101" s="574"/>
      <c r="K101" s="349" t="s">
        <v>269</v>
      </c>
      <c r="L101" s="226"/>
      <c r="M101" s="226"/>
      <c r="N101" s="226"/>
      <c r="O101" s="320" t="s">
        <v>242</v>
      </c>
      <c r="P101" s="320" t="s">
        <v>100</v>
      </c>
      <c r="Q101" s="222">
        <v>0</v>
      </c>
      <c r="R101" s="223">
        <v>1</v>
      </c>
      <c r="S101" s="223" t="s">
        <v>100</v>
      </c>
      <c r="T101" s="224">
        <v>0</v>
      </c>
      <c r="U101" s="261"/>
      <c r="V101" s="223"/>
      <c r="W101" s="350"/>
      <c r="X101" s="351"/>
      <c r="Y101" s="202"/>
    </row>
    <row r="102" spans="1:25" ht="15" customHeight="1" thickBot="1">
      <c r="A102" s="189"/>
      <c r="B102" s="189"/>
      <c r="C102" s="189"/>
      <c r="D102" s="189"/>
      <c r="E102" s="190"/>
      <c r="F102" s="190"/>
      <c r="G102" s="473"/>
      <c r="H102" s="474"/>
      <c r="I102" s="474"/>
      <c r="J102" s="575"/>
      <c r="K102" s="352" t="s">
        <v>270</v>
      </c>
      <c r="L102" s="229"/>
      <c r="M102" s="229"/>
      <c r="N102" s="229"/>
      <c r="O102" s="238" t="s">
        <v>243</v>
      </c>
      <c r="P102" s="238" t="s">
        <v>100</v>
      </c>
      <c r="Q102" s="324">
        <v>0</v>
      </c>
      <c r="R102" s="241">
        <v>1</v>
      </c>
      <c r="S102" s="241" t="s">
        <v>100</v>
      </c>
      <c r="T102" s="242">
        <v>0</v>
      </c>
      <c r="U102" s="354"/>
      <c r="V102" s="241"/>
      <c r="W102" s="353"/>
      <c r="X102" s="355"/>
      <c r="Y102" s="202"/>
    </row>
    <row r="103" spans="1:25" ht="15" customHeight="1" thickBot="1" thickTop="1">
      <c r="A103" s="205"/>
      <c r="B103" s="163"/>
      <c r="C103" s="163"/>
      <c r="D103" s="206"/>
      <c r="E103" s="207"/>
      <c r="F103" s="208"/>
      <c r="G103" s="519" t="s">
        <v>244</v>
      </c>
      <c r="H103" s="520"/>
      <c r="I103" s="520"/>
      <c r="J103" s="567"/>
      <c r="K103" s="359" t="s">
        <v>323</v>
      </c>
      <c r="L103" s="360"/>
      <c r="M103" s="360"/>
      <c r="N103" s="361"/>
      <c r="O103" s="475" t="s">
        <v>141</v>
      </c>
      <c r="P103" s="362" t="s">
        <v>6</v>
      </c>
      <c r="Q103" s="363">
        <v>0</v>
      </c>
      <c r="R103" s="364">
        <v>9999</v>
      </c>
      <c r="S103" s="364">
        <v>0.001</v>
      </c>
      <c r="T103" s="366">
        <v>0.2</v>
      </c>
      <c r="U103" s="365"/>
      <c r="V103" s="364"/>
      <c r="W103" s="364"/>
      <c r="X103" s="362"/>
      <c r="Y103" s="162"/>
    </row>
    <row r="104" spans="1:25" s="404" customFormat="1" ht="15" customHeight="1" thickTop="1">
      <c r="A104" s="189"/>
      <c r="B104" s="189"/>
      <c r="C104" s="189"/>
      <c r="D104" s="189"/>
      <c r="E104" s="190"/>
      <c r="F104" s="190"/>
      <c r="G104" s="544" t="s">
        <v>245</v>
      </c>
      <c r="H104" s="545"/>
      <c r="I104" s="545"/>
      <c r="J104" s="546"/>
      <c r="K104" s="367" t="s">
        <v>323</v>
      </c>
      <c r="L104" s="368"/>
      <c r="M104" s="368"/>
      <c r="N104" s="369"/>
      <c r="O104" s="370" t="s">
        <v>141</v>
      </c>
      <c r="P104" s="371" t="s">
        <v>120</v>
      </c>
      <c r="Q104" s="372">
        <v>0</v>
      </c>
      <c r="R104" s="373">
        <v>9999</v>
      </c>
      <c r="S104" s="374">
        <v>0.001</v>
      </c>
      <c r="T104" s="215">
        <v>0.2</v>
      </c>
      <c r="U104" s="372"/>
      <c r="V104" s="373"/>
      <c r="W104" s="376"/>
      <c r="X104" s="374"/>
      <c r="Y104" s="202"/>
    </row>
    <row r="105" spans="1:25" s="404" customFormat="1" ht="15" customHeight="1">
      <c r="A105" s="189"/>
      <c r="B105" s="189"/>
      <c r="C105" s="189"/>
      <c r="D105" s="189"/>
      <c r="E105" s="190"/>
      <c r="F105" s="190"/>
      <c r="G105" s="547"/>
      <c r="H105" s="548"/>
      <c r="I105" s="548"/>
      <c r="J105" s="549"/>
      <c r="K105" s="252" t="s">
        <v>280</v>
      </c>
      <c r="L105" s="244"/>
      <c r="M105" s="244"/>
      <c r="N105" s="245"/>
      <c r="O105" s="377" t="s">
        <v>141</v>
      </c>
      <c r="P105" s="292" t="s">
        <v>120</v>
      </c>
      <c r="Q105" s="293">
        <v>0</v>
      </c>
      <c r="R105" s="294">
        <v>9999</v>
      </c>
      <c r="S105" s="294">
        <v>0.001</v>
      </c>
      <c r="T105" s="327">
        <v>0.2</v>
      </c>
      <c r="U105" s="321"/>
      <c r="V105" s="294"/>
      <c r="W105" s="347"/>
      <c r="X105" s="348"/>
      <c r="Y105" s="202"/>
    </row>
    <row r="106" spans="1:25" s="404" customFormat="1" ht="15" customHeight="1">
      <c r="A106" s="189"/>
      <c r="B106" s="189"/>
      <c r="C106" s="189"/>
      <c r="D106" s="189"/>
      <c r="E106" s="190"/>
      <c r="F106" s="190"/>
      <c r="G106" s="547"/>
      <c r="H106" s="548"/>
      <c r="I106" s="548"/>
      <c r="J106" s="549"/>
      <c r="K106" s="246" t="s">
        <v>323</v>
      </c>
      <c r="L106" s="244"/>
      <c r="M106" s="244"/>
      <c r="N106" s="245"/>
      <c r="O106" s="378" t="s">
        <v>142</v>
      </c>
      <c r="P106" s="292" t="s">
        <v>120</v>
      </c>
      <c r="Q106" s="293">
        <v>0</v>
      </c>
      <c r="R106" s="294">
        <v>9999</v>
      </c>
      <c r="S106" s="294">
        <v>0.001</v>
      </c>
      <c r="T106" s="327">
        <v>1</v>
      </c>
      <c r="U106" s="379"/>
      <c r="V106" s="255"/>
      <c r="W106" s="255"/>
      <c r="X106" s="245"/>
      <c r="Y106" s="202"/>
    </row>
    <row r="107" spans="1:25" s="404" customFormat="1" ht="15" customHeight="1">
      <c r="A107" s="189"/>
      <c r="B107" s="189"/>
      <c r="C107" s="189"/>
      <c r="D107" s="189"/>
      <c r="E107" s="190"/>
      <c r="F107" s="190"/>
      <c r="G107" s="547"/>
      <c r="H107" s="548"/>
      <c r="I107" s="548"/>
      <c r="J107" s="549"/>
      <c r="K107" s="246" t="s">
        <v>153</v>
      </c>
      <c r="L107" s="250"/>
      <c r="M107" s="250"/>
      <c r="N107" s="251"/>
      <c r="O107" s="396" t="s">
        <v>144</v>
      </c>
      <c r="P107" s="260" t="s">
        <v>6</v>
      </c>
      <c r="Q107" s="397">
        <v>0.001</v>
      </c>
      <c r="R107" s="259">
        <v>9999</v>
      </c>
      <c r="S107" s="259">
        <v>0.001</v>
      </c>
      <c r="T107" s="398">
        <v>0.1</v>
      </c>
      <c r="U107" s="399"/>
      <c r="V107" s="400"/>
      <c r="W107" s="400"/>
      <c r="X107" s="251"/>
      <c r="Y107" s="202"/>
    </row>
    <row r="108" spans="1:25" s="404" customFormat="1" ht="15" customHeight="1">
      <c r="A108" s="189"/>
      <c r="B108" s="189"/>
      <c r="C108" s="189"/>
      <c r="D108" s="189"/>
      <c r="E108" s="190"/>
      <c r="F108" s="190"/>
      <c r="G108" s="547"/>
      <c r="H108" s="548"/>
      <c r="I108" s="548"/>
      <c r="J108" s="549"/>
      <c r="K108" s="246" t="s">
        <v>153</v>
      </c>
      <c r="L108" s="250"/>
      <c r="M108" s="250"/>
      <c r="N108" s="251"/>
      <c r="O108" s="396" t="s">
        <v>260</v>
      </c>
      <c r="P108" s="260" t="s">
        <v>6</v>
      </c>
      <c r="Q108" s="397">
        <v>0.001</v>
      </c>
      <c r="R108" s="259">
        <v>9999</v>
      </c>
      <c r="S108" s="259">
        <v>0.001</v>
      </c>
      <c r="T108" s="398">
        <v>0.1</v>
      </c>
      <c r="U108" s="399"/>
      <c r="V108" s="400"/>
      <c r="W108" s="400"/>
      <c r="X108" s="251"/>
      <c r="Y108" s="202"/>
    </row>
    <row r="109" spans="1:25" s="404" customFormat="1" ht="15" customHeight="1">
      <c r="A109" s="189"/>
      <c r="B109" s="189"/>
      <c r="C109" s="189"/>
      <c r="D109" s="189"/>
      <c r="E109" s="190"/>
      <c r="F109" s="190"/>
      <c r="G109" s="547"/>
      <c r="H109" s="548"/>
      <c r="I109" s="548"/>
      <c r="J109" s="549"/>
      <c r="K109" s="246" t="s">
        <v>153</v>
      </c>
      <c r="L109" s="250"/>
      <c r="M109" s="250"/>
      <c r="N109" s="251"/>
      <c r="O109" s="396" t="s">
        <v>261</v>
      </c>
      <c r="P109" s="260" t="s">
        <v>6</v>
      </c>
      <c r="Q109" s="397">
        <v>0.001</v>
      </c>
      <c r="R109" s="259">
        <v>9999</v>
      </c>
      <c r="S109" s="259">
        <v>0.001</v>
      </c>
      <c r="T109" s="398">
        <v>0.5</v>
      </c>
      <c r="U109" s="399"/>
      <c r="V109" s="400"/>
      <c r="W109" s="400"/>
      <c r="X109" s="251"/>
      <c r="Y109" s="202"/>
    </row>
    <row r="110" spans="1:25" s="404" customFormat="1" ht="15" customHeight="1" thickBot="1">
      <c r="A110" s="189"/>
      <c r="B110" s="189"/>
      <c r="C110" s="189"/>
      <c r="D110" s="189"/>
      <c r="E110" s="190"/>
      <c r="F110" s="190"/>
      <c r="G110" s="550"/>
      <c r="H110" s="551"/>
      <c r="I110" s="551"/>
      <c r="J110" s="552"/>
      <c r="K110" s="228" t="s">
        <v>271</v>
      </c>
      <c r="L110" s="229"/>
      <c r="M110" s="229"/>
      <c r="N110" s="230"/>
      <c r="O110" s="380" t="s">
        <v>246</v>
      </c>
      <c r="P110" s="239" t="s">
        <v>100</v>
      </c>
      <c r="Q110" s="381">
        <v>0</v>
      </c>
      <c r="R110" s="241">
        <v>1</v>
      </c>
      <c r="S110" s="241" t="s">
        <v>100</v>
      </c>
      <c r="T110" s="242">
        <v>0</v>
      </c>
      <c r="U110" s="382"/>
      <c r="V110" s="243"/>
      <c r="W110" s="243"/>
      <c r="X110" s="230"/>
      <c r="Y110" s="202"/>
    </row>
    <row r="111" spans="1:25" ht="15.75" customHeight="1" thickTop="1">
      <c r="A111" s="189"/>
      <c r="B111" s="189"/>
      <c r="C111" s="189"/>
      <c r="D111" s="189"/>
      <c r="E111" s="190"/>
      <c r="F111" s="190"/>
      <c r="G111" s="553" t="s">
        <v>247</v>
      </c>
      <c r="H111" s="554"/>
      <c r="I111" s="554"/>
      <c r="J111" s="555"/>
      <c r="K111" s="383" t="s">
        <v>252</v>
      </c>
      <c r="L111" s="384"/>
      <c r="M111" s="384"/>
      <c r="N111" s="385"/>
      <c r="O111" s="386" t="s">
        <v>248</v>
      </c>
      <c r="P111" s="371" t="s">
        <v>120</v>
      </c>
      <c r="Q111" s="387">
        <v>0</v>
      </c>
      <c r="R111" s="373">
        <v>9999</v>
      </c>
      <c r="S111" s="387">
        <v>0.001</v>
      </c>
      <c r="T111" s="375">
        <v>2</v>
      </c>
      <c r="U111" s="388"/>
      <c r="V111" s="388"/>
      <c r="W111" s="388"/>
      <c r="X111" s="389"/>
      <c r="Y111" s="476"/>
    </row>
    <row r="112" spans="1:25" ht="15">
      <c r="A112" s="189"/>
      <c r="B112" s="189"/>
      <c r="C112" s="189"/>
      <c r="D112" s="189"/>
      <c r="E112" s="190"/>
      <c r="F112" s="190"/>
      <c r="G112" s="556"/>
      <c r="H112" s="557"/>
      <c r="I112" s="557"/>
      <c r="J112" s="558"/>
      <c r="K112" s="390" t="s">
        <v>253</v>
      </c>
      <c r="L112" s="391"/>
      <c r="M112" s="391"/>
      <c r="N112" s="392"/>
      <c r="O112" s="378" t="s">
        <v>249</v>
      </c>
      <c r="P112" s="292" t="s">
        <v>120</v>
      </c>
      <c r="Q112" s="393">
        <v>0</v>
      </c>
      <c r="R112" s="294">
        <v>9999</v>
      </c>
      <c r="S112" s="393">
        <v>0.001</v>
      </c>
      <c r="T112" s="254">
        <v>16</v>
      </c>
      <c r="U112" s="394"/>
      <c r="V112" s="394"/>
      <c r="W112" s="394"/>
      <c r="X112" s="395"/>
      <c r="Y112" s="476"/>
    </row>
    <row r="113" spans="1:25" ht="15" customHeight="1">
      <c r="A113" s="189"/>
      <c r="B113" s="189"/>
      <c r="C113" s="189"/>
      <c r="D113" s="189"/>
      <c r="E113" s="190"/>
      <c r="F113" s="190"/>
      <c r="G113" s="556"/>
      <c r="H113" s="557"/>
      <c r="I113" s="557"/>
      <c r="J113" s="558"/>
      <c r="K113" s="246" t="s">
        <v>254</v>
      </c>
      <c r="L113" s="244"/>
      <c r="M113" s="244"/>
      <c r="N113" s="245"/>
      <c r="O113" s="253" t="s">
        <v>250</v>
      </c>
      <c r="P113" s="292" t="s">
        <v>120</v>
      </c>
      <c r="Q113" s="293">
        <v>0</v>
      </c>
      <c r="R113" s="294">
        <v>9999</v>
      </c>
      <c r="S113" s="292">
        <v>0.001</v>
      </c>
      <c r="T113" s="254">
        <v>2</v>
      </c>
      <c r="U113" s="379"/>
      <c r="V113" s="255"/>
      <c r="W113" s="255"/>
      <c r="X113" s="245"/>
      <c r="Y113" s="405"/>
    </row>
    <row r="114" spans="1:25" ht="15" customHeight="1">
      <c r="A114" s="189"/>
      <c r="B114" s="189"/>
      <c r="C114" s="189"/>
      <c r="D114" s="189"/>
      <c r="E114" s="190"/>
      <c r="F114" s="190"/>
      <c r="G114" s="556"/>
      <c r="H114" s="557"/>
      <c r="I114" s="557"/>
      <c r="J114" s="558"/>
      <c r="K114" s="246" t="s">
        <v>280</v>
      </c>
      <c r="L114" s="244"/>
      <c r="M114" s="244"/>
      <c r="N114" s="245"/>
      <c r="O114" s="253" t="s">
        <v>141</v>
      </c>
      <c r="P114" s="292" t="s">
        <v>120</v>
      </c>
      <c r="Q114" s="293">
        <v>0</v>
      </c>
      <c r="R114" s="294">
        <v>9999</v>
      </c>
      <c r="S114" s="292">
        <v>0.001</v>
      </c>
      <c r="T114" s="326">
        <v>0.2</v>
      </c>
      <c r="U114" s="379"/>
      <c r="V114" s="255"/>
      <c r="W114" s="255"/>
      <c r="X114" s="245"/>
      <c r="Y114" s="405"/>
    </row>
    <row r="115" spans="1:25" ht="15" customHeight="1">
      <c r="A115" s="189"/>
      <c r="B115" s="189"/>
      <c r="C115" s="189"/>
      <c r="D115" s="189"/>
      <c r="E115" s="190"/>
      <c r="F115" s="190"/>
      <c r="G115" s="556"/>
      <c r="H115" s="557"/>
      <c r="I115" s="557"/>
      <c r="J115" s="558"/>
      <c r="K115" s="246" t="s">
        <v>323</v>
      </c>
      <c r="L115" s="244"/>
      <c r="M115" s="244"/>
      <c r="N115" s="244"/>
      <c r="O115" s="253" t="s">
        <v>142</v>
      </c>
      <c r="P115" s="253" t="s">
        <v>120</v>
      </c>
      <c r="Q115" s="477">
        <v>0</v>
      </c>
      <c r="R115" s="294">
        <v>9999</v>
      </c>
      <c r="S115" s="347">
        <v>0.001</v>
      </c>
      <c r="T115" s="326">
        <v>0.2</v>
      </c>
      <c r="U115" s="379"/>
      <c r="V115" s="255"/>
      <c r="W115" s="255"/>
      <c r="X115" s="417"/>
      <c r="Y115" s="405"/>
    </row>
    <row r="116" spans="1:25" ht="15" customHeight="1">
      <c r="A116" s="189"/>
      <c r="B116" s="189"/>
      <c r="C116" s="189"/>
      <c r="D116" s="189"/>
      <c r="E116" s="190"/>
      <c r="F116" s="190"/>
      <c r="G116" s="556"/>
      <c r="H116" s="557"/>
      <c r="I116" s="557"/>
      <c r="J116" s="558"/>
      <c r="K116" s="246" t="s">
        <v>323</v>
      </c>
      <c r="L116" s="244"/>
      <c r="M116" s="244"/>
      <c r="N116" s="245"/>
      <c r="O116" s="253" t="s">
        <v>143</v>
      </c>
      <c r="P116" s="292" t="s">
        <v>120</v>
      </c>
      <c r="Q116" s="293">
        <v>0</v>
      </c>
      <c r="R116" s="294">
        <v>9999</v>
      </c>
      <c r="S116" s="292">
        <v>0.001</v>
      </c>
      <c r="T116" s="326">
        <v>1</v>
      </c>
      <c r="U116" s="379"/>
      <c r="V116" s="255"/>
      <c r="W116" s="255"/>
      <c r="X116" s="245"/>
      <c r="Y116" s="405"/>
    </row>
    <row r="117" spans="1:25" ht="15" customHeight="1">
      <c r="A117" s="189"/>
      <c r="B117" s="189"/>
      <c r="C117" s="189"/>
      <c r="D117" s="189"/>
      <c r="E117" s="190"/>
      <c r="F117" s="190"/>
      <c r="G117" s="556"/>
      <c r="H117" s="557"/>
      <c r="I117" s="557"/>
      <c r="J117" s="558"/>
      <c r="K117" s="246" t="s">
        <v>323</v>
      </c>
      <c r="L117" s="244"/>
      <c r="M117" s="244"/>
      <c r="N117" s="245"/>
      <c r="O117" s="253" t="s">
        <v>154</v>
      </c>
      <c r="P117" s="292" t="s">
        <v>6</v>
      </c>
      <c r="Q117" s="293">
        <v>0</v>
      </c>
      <c r="R117" s="294">
        <v>9999</v>
      </c>
      <c r="S117" s="478">
        <v>0.001</v>
      </c>
      <c r="T117" s="326">
        <v>0.2</v>
      </c>
      <c r="U117" s="379"/>
      <c r="V117" s="255"/>
      <c r="W117" s="255"/>
      <c r="X117" s="245"/>
      <c r="Y117" s="405"/>
    </row>
    <row r="118" spans="1:25" ht="15" customHeight="1">
      <c r="A118" s="189"/>
      <c r="B118" s="189"/>
      <c r="C118" s="189"/>
      <c r="D118" s="189"/>
      <c r="E118" s="190"/>
      <c r="F118" s="190"/>
      <c r="G118" s="556"/>
      <c r="H118" s="557"/>
      <c r="I118" s="557"/>
      <c r="J118" s="558"/>
      <c r="K118" s="246" t="s">
        <v>255</v>
      </c>
      <c r="L118" s="244"/>
      <c r="M118" s="244"/>
      <c r="N118" s="245"/>
      <c r="O118" s="411" t="s">
        <v>251</v>
      </c>
      <c r="P118" s="292" t="s">
        <v>120</v>
      </c>
      <c r="Q118" s="293">
        <v>0.15</v>
      </c>
      <c r="R118" s="294">
        <v>200</v>
      </c>
      <c r="S118" s="292">
        <v>0.001</v>
      </c>
      <c r="T118" s="254">
        <v>2</v>
      </c>
      <c r="U118" s="379"/>
      <c r="V118" s="255"/>
      <c r="W118" s="255"/>
      <c r="X118" s="245"/>
      <c r="Y118" s="405"/>
    </row>
    <row r="119" spans="1:25" ht="15" customHeight="1">
      <c r="A119" s="189"/>
      <c r="B119" s="189"/>
      <c r="C119" s="189"/>
      <c r="D119" s="189"/>
      <c r="E119" s="190"/>
      <c r="F119" s="190"/>
      <c r="G119" s="556"/>
      <c r="H119" s="557"/>
      <c r="I119" s="557"/>
      <c r="J119" s="558"/>
      <c r="K119" s="479" t="s">
        <v>272</v>
      </c>
      <c r="L119" s="480"/>
      <c r="M119" s="480"/>
      <c r="N119" s="481"/>
      <c r="O119" s="320" t="s">
        <v>256</v>
      </c>
      <c r="P119" s="320" t="s">
        <v>100</v>
      </c>
      <c r="Q119" s="482">
        <v>0</v>
      </c>
      <c r="R119" s="223">
        <v>1</v>
      </c>
      <c r="S119" s="482" t="s">
        <v>100</v>
      </c>
      <c r="T119" s="224">
        <v>0</v>
      </c>
      <c r="U119" s="483"/>
      <c r="V119" s="483"/>
      <c r="W119" s="483"/>
      <c r="X119" s="484"/>
      <c r="Y119" s="476"/>
    </row>
    <row r="120" spans="1:25" ht="15" customHeight="1">
      <c r="A120" s="189"/>
      <c r="B120" s="189"/>
      <c r="C120" s="189"/>
      <c r="D120" s="189"/>
      <c r="E120" s="190"/>
      <c r="F120" s="190"/>
      <c r="G120" s="556"/>
      <c r="H120" s="557"/>
      <c r="I120" s="557"/>
      <c r="J120" s="558"/>
      <c r="K120" s="225" t="s">
        <v>273</v>
      </c>
      <c r="L120" s="226"/>
      <c r="M120" s="226"/>
      <c r="N120" s="227"/>
      <c r="O120" s="320" t="s">
        <v>257</v>
      </c>
      <c r="P120" s="221" t="s">
        <v>100</v>
      </c>
      <c r="Q120" s="485">
        <v>0</v>
      </c>
      <c r="R120" s="223">
        <v>1</v>
      </c>
      <c r="S120" s="221" t="s">
        <v>100</v>
      </c>
      <c r="T120" s="224">
        <v>0</v>
      </c>
      <c r="U120" s="486"/>
      <c r="V120" s="248"/>
      <c r="W120" s="248"/>
      <c r="X120" s="227"/>
      <c r="Y120" s="405"/>
    </row>
    <row r="121" spans="1:25" ht="15" customHeight="1">
      <c r="A121" s="189"/>
      <c r="B121" s="189"/>
      <c r="C121" s="189"/>
      <c r="D121" s="189"/>
      <c r="E121" s="190"/>
      <c r="F121" s="190"/>
      <c r="G121" s="556"/>
      <c r="H121" s="557"/>
      <c r="I121" s="557"/>
      <c r="J121" s="558"/>
      <c r="K121" s="225" t="s">
        <v>275</v>
      </c>
      <c r="L121" s="226"/>
      <c r="M121" s="226"/>
      <c r="N121" s="227"/>
      <c r="O121" s="320" t="s">
        <v>258</v>
      </c>
      <c r="P121" s="221" t="s">
        <v>100</v>
      </c>
      <c r="Q121" s="485">
        <v>0</v>
      </c>
      <c r="R121" s="223">
        <v>1</v>
      </c>
      <c r="S121" s="221" t="s">
        <v>100</v>
      </c>
      <c r="T121" s="224">
        <v>0</v>
      </c>
      <c r="U121" s="486"/>
      <c r="V121" s="248"/>
      <c r="W121" s="248"/>
      <c r="X121" s="227"/>
      <c r="Y121" s="405"/>
    </row>
    <row r="122" spans="1:25" ht="15" customHeight="1" thickBot="1">
      <c r="A122" s="189"/>
      <c r="B122" s="189"/>
      <c r="C122" s="189"/>
      <c r="D122" s="189"/>
      <c r="E122" s="190"/>
      <c r="F122" s="190"/>
      <c r="G122" s="559"/>
      <c r="H122" s="560"/>
      <c r="I122" s="560"/>
      <c r="J122" s="561"/>
      <c r="K122" s="228" t="s">
        <v>274</v>
      </c>
      <c r="L122" s="229"/>
      <c r="M122" s="229"/>
      <c r="N122" s="230"/>
      <c r="O122" s="238" t="s">
        <v>259</v>
      </c>
      <c r="P122" s="239" t="s">
        <v>100</v>
      </c>
      <c r="Q122" s="381">
        <v>0</v>
      </c>
      <c r="R122" s="241">
        <v>1</v>
      </c>
      <c r="S122" s="239" t="s">
        <v>100</v>
      </c>
      <c r="T122" s="242">
        <v>0</v>
      </c>
      <c r="U122" s="382"/>
      <c r="V122" s="243"/>
      <c r="W122" s="243"/>
      <c r="X122" s="230"/>
      <c r="Y122" s="405"/>
    </row>
    <row r="123" ht="15" customHeight="1" thickTop="1"/>
    <row r="124" spans="1:20" s="491" customFormat="1" ht="15" customHeight="1">
      <c r="A124" s="139"/>
      <c r="B124" s="139"/>
      <c r="C124" s="139"/>
      <c r="D124" s="139"/>
      <c r="E124" s="140"/>
      <c r="F124" s="140"/>
      <c r="G124" s="488"/>
      <c r="H124" s="488"/>
      <c r="I124" s="488"/>
      <c r="J124" s="489"/>
      <c r="K124" s="490"/>
      <c r="M124" s="490"/>
      <c r="O124" s="489"/>
      <c r="T124" s="489"/>
    </row>
    <row r="125" spans="1:20" s="491" customFormat="1" ht="15" customHeight="1">
      <c r="A125" s="139"/>
      <c r="B125" s="139"/>
      <c r="C125" s="139"/>
      <c r="D125" s="139"/>
      <c r="E125" s="140"/>
      <c r="F125" s="140"/>
      <c r="J125" s="489"/>
      <c r="K125" s="490"/>
      <c r="M125" s="490"/>
      <c r="O125" s="489"/>
      <c r="T125" s="489"/>
    </row>
    <row r="126" spans="1:20" s="491" customFormat="1" ht="16.5">
      <c r="A126" s="139"/>
      <c r="B126" s="139"/>
      <c r="C126" s="139"/>
      <c r="D126" s="139"/>
      <c r="E126" s="140"/>
      <c r="F126" s="140"/>
      <c r="J126" s="489"/>
      <c r="K126" s="490"/>
      <c r="M126" s="490"/>
      <c r="O126" s="489"/>
      <c r="T126" s="489"/>
    </row>
    <row r="127" spans="1:20" s="491" customFormat="1" ht="17.25" thickBot="1">
      <c r="A127" s="139"/>
      <c r="B127" s="139"/>
      <c r="C127" s="139"/>
      <c r="D127" s="139"/>
      <c r="E127" s="140"/>
      <c r="F127" s="140"/>
      <c r="J127" s="489"/>
      <c r="K127" s="490"/>
      <c r="M127" s="490"/>
      <c r="O127" s="489"/>
      <c r="T127" s="489"/>
    </row>
    <row r="128" spans="1:20" s="490" customFormat="1" ht="45" customHeight="1" thickBot="1">
      <c r="A128" s="139"/>
      <c r="B128" s="139"/>
      <c r="C128" s="139"/>
      <c r="D128" s="139"/>
      <c r="E128" s="140"/>
      <c r="F128" s="140"/>
      <c r="I128" s="138" t="s">
        <v>133</v>
      </c>
      <c r="J128" s="533" t="s">
        <v>10</v>
      </c>
      <c r="K128" s="534"/>
      <c r="L128" s="129" t="s">
        <v>11</v>
      </c>
      <c r="M128" s="130" t="s">
        <v>12</v>
      </c>
      <c r="N128" s="133" t="s">
        <v>13</v>
      </c>
      <c r="O128" s="137"/>
      <c r="P128" s="128" t="s">
        <v>14</v>
      </c>
      <c r="Q128" s="130"/>
      <c r="R128" s="132"/>
      <c r="T128" s="487"/>
    </row>
    <row r="129" spans="1:20" s="490" customFormat="1" ht="19.5" customHeight="1">
      <c r="A129" s="139"/>
      <c r="B129" s="139"/>
      <c r="C129" s="139"/>
      <c r="D129" s="139"/>
      <c r="E129" s="140"/>
      <c r="F129" s="140"/>
      <c r="I129" s="492"/>
      <c r="J129" s="507" t="s">
        <v>21</v>
      </c>
      <c r="K129" s="508"/>
      <c r="L129" s="131"/>
      <c r="M129" s="131"/>
      <c r="N129" s="134"/>
      <c r="O129" s="527"/>
      <c r="P129" s="528"/>
      <c r="Q129" s="528"/>
      <c r="R129" s="529"/>
      <c r="T129" s="487"/>
    </row>
    <row r="130" spans="1:20" s="490" customFormat="1" ht="19.5" customHeight="1">
      <c r="A130" s="139"/>
      <c r="B130" s="139"/>
      <c r="C130" s="139"/>
      <c r="D130" s="139"/>
      <c r="E130" s="140"/>
      <c r="F130" s="140"/>
      <c r="I130" s="203"/>
      <c r="J130" s="515" t="s">
        <v>134</v>
      </c>
      <c r="K130" s="516"/>
      <c r="L130" s="493"/>
      <c r="M130" s="493"/>
      <c r="N130" s="135"/>
      <c r="O130" s="524"/>
      <c r="P130" s="525"/>
      <c r="Q130" s="525"/>
      <c r="R130" s="526"/>
      <c r="T130" s="487"/>
    </row>
    <row r="131" spans="1:20" s="490" customFormat="1" ht="19.5" customHeight="1">
      <c r="A131" s="139"/>
      <c r="B131" s="139"/>
      <c r="C131" s="139"/>
      <c r="D131" s="139"/>
      <c r="E131" s="140"/>
      <c r="F131" s="140"/>
      <c r="I131" s="203"/>
      <c r="J131" s="515" t="s">
        <v>134</v>
      </c>
      <c r="K131" s="516"/>
      <c r="L131" s="493"/>
      <c r="M131" s="493"/>
      <c r="N131" s="135"/>
      <c r="O131" s="524"/>
      <c r="P131" s="525"/>
      <c r="Q131" s="525"/>
      <c r="R131" s="526"/>
      <c r="T131" s="487"/>
    </row>
    <row r="132" spans="1:20" s="490" customFormat="1" ht="19.5" customHeight="1" thickBot="1">
      <c r="A132" s="139"/>
      <c r="B132" s="139"/>
      <c r="C132" s="139"/>
      <c r="D132" s="139"/>
      <c r="E132" s="140"/>
      <c r="F132" s="140"/>
      <c r="I132" s="494"/>
      <c r="J132" s="517" t="s">
        <v>135</v>
      </c>
      <c r="K132" s="518"/>
      <c r="L132" s="495"/>
      <c r="M132" s="495"/>
      <c r="N132" s="136"/>
      <c r="O132" s="521"/>
      <c r="P132" s="522"/>
      <c r="Q132" s="522"/>
      <c r="R132" s="523"/>
      <c r="T132" s="487"/>
    </row>
    <row r="133" spans="1:20" s="491" customFormat="1" ht="16.5">
      <c r="A133" s="139"/>
      <c r="B133" s="139"/>
      <c r="C133" s="139"/>
      <c r="D133" s="139"/>
      <c r="E133" s="140"/>
      <c r="F133" s="140"/>
      <c r="J133" s="489"/>
      <c r="K133" s="490"/>
      <c r="M133" s="490"/>
      <c r="O133" s="489"/>
      <c r="T133" s="489"/>
    </row>
    <row r="134" spans="1:20" s="491" customFormat="1" ht="16.5">
      <c r="A134" s="139"/>
      <c r="B134" s="139"/>
      <c r="C134" s="139"/>
      <c r="D134" s="139"/>
      <c r="E134" s="140"/>
      <c r="F134" s="140"/>
      <c r="J134" s="489"/>
      <c r="K134" s="490"/>
      <c r="M134" s="490"/>
      <c r="O134" s="489"/>
      <c r="T134" s="489"/>
    </row>
  </sheetData>
  <sheetProtection/>
  <mergeCells count="69">
    <mergeCell ref="C24:C27"/>
    <mergeCell ref="J24:J28"/>
    <mergeCell ref="Y24:Y27"/>
    <mergeCell ref="K26:N26"/>
    <mergeCell ref="C84:C87"/>
    <mergeCell ref="J84:J88"/>
    <mergeCell ref="Y84:Y87"/>
    <mergeCell ref="K86:N86"/>
    <mergeCell ref="G1:X1"/>
    <mergeCell ref="K49:K53"/>
    <mergeCell ref="K58:K59"/>
    <mergeCell ref="K64:K65"/>
    <mergeCell ref="J40:J69"/>
    <mergeCell ref="K19:K20"/>
    <mergeCell ref="K21:K22"/>
    <mergeCell ref="G4:G5"/>
    <mergeCell ref="I4:I5"/>
    <mergeCell ref="K97:K98"/>
    <mergeCell ref="Y97:Y98"/>
    <mergeCell ref="J89:J102"/>
    <mergeCell ref="Q3:S4"/>
    <mergeCell ref="T3:T5"/>
    <mergeCell ref="U3:X4"/>
    <mergeCell ref="K89:K90"/>
    <mergeCell ref="Y10:Y14"/>
    <mergeCell ref="O3:O5"/>
    <mergeCell ref="P3:P5"/>
    <mergeCell ref="J29:J34"/>
    <mergeCell ref="J6:J9"/>
    <mergeCell ref="J35:J39"/>
    <mergeCell ref="K93:K94"/>
    <mergeCell ref="K15:N15"/>
    <mergeCell ref="J10:J18"/>
    <mergeCell ref="L21:N21"/>
    <mergeCell ref="B4:D4"/>
    <mergeCell ref="Y42:Y43"/>
    <mergeCell ref="Y91:Y92"/>
    <mergeCell ref="C6:C8"/>
    <mergeCell ref="K47:N47"/>
    <mergeCell ref="K91:K92"/>
    <mergeCell ref="J3:J5"/>
    <mergeCell ref="G70:J83"/>
    <mergeCell ref="G3:I3"/>
    <mergeCell ref="O132:R132"/>
    <mergeCell ref="O130:R130"/>
    <mergeCell ref="O129:R129"/>
    <mergeCell ref="O131:R131"/>
    <mergeCell ref="J128:K128"/>
    <mergeCell ref="G104:J110"/>
    <mergeCell ref="G111:J122"/>
    <mergeCell ref="K3:N5"/>
    <mergeCell ref="Y6:Y8"/>
    <mergeCell ref="Y35:Y39"/>
    <mergeCell ref="J130:K130"/>
    <mergeCell ref="J131:K131"/>
    <mergeCell ref="J132:K132"/>
    <mergeCell ref="G103:J103"/>
    <mergeCell ref="L19:N19"/>
    <mergeCell ref="K23:N23"/>
    <mergeCell ref="J19:J23"/>
    <mergeCell ref="J129:K129"/>
    <mergeCell ref="K95:K96"/>
    <mergeCell ref="Y40:Y41"/>
    <mergeCell ref="Y29:Y30"/>
    <mergeCell ref="K40:K41"/>
    <mergeCell ref="K42:K43"/>
    <mergeCell ref="Y89:Y90"/>
    <mergeCell ref="Y93:Y94"/>
    <mergeCell ref="Y95:Y96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119 T111:T112">
      <formula1>Q119</formula1>
      <formula2>R119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2" manualBreakCount="2">
    <brk id="39" min="6" max="24" man="1"/>
    <brk id="133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592" t="s">
        <v>26</v>
      </c>
      <c r="C3" s="593"/>
      <c r="D3" s="593"/>
      <c r="E3" s="593"/>
      <c r="F3" s="594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587" t="str">
        <f>CONCATENATE("Тип ",RIGHT(A2,LEN(A2)-SEARCH("Параметры",A2)-LEN("Параметры")))</f>
        <v>Тип генератора</v>
      </c>
      <c r="C4" s="588"/>
      <c r="D4" s="588"/>
      <c r="E4" s="588"/>
      <c r="F4" s="589"/>
      <c r="G4" s="595"/>
      <c r="H4" s="596"/>
      <c r="I4" s="596"/>
      <c r="J4" s="597"/>
    </row>
    <row r="5" spans="1:10" ht="16.5" thickBot="1">
      <c r="A5" s="76">
        <v>2</v>
      </c>
      <c r="B5" s="587" t="str">
        <f>CONCATENATE("Обозначение ",RIGHT(A2,LEN(A2)-SEARCH("Параметры",A2)-LEN("Параметры"))," на схеме")</f>
        <v>Обозначение генератора на схеме</v>
      </c>
      <c r="C5" s="588"/>
      <c r="D5" s="588"/>
      <c r="E5" s="588"/>
      <c r="F5" s="589"/>
      <c r="G5" s="595"/>
      <c r="H5" s="596"/>
      <c r="I5" s="596"/>
      <c r="J5" s="597"/>
    </row>
    <row r="6" spans="1:10" ht="15.75">
      <c r="A6" s="76">
        <v>3</v>
      </c>
      <c r="B6" s="587" t="s">
        <v>86</v>
      </c>
      <c r="C6" s="588"/>
      <c r="D6" s="588"/>
      <c r="E6" s="588"/>
      <c r="F6" s="589"/>
      <c r="G6" s="77" t="s">
        <v>87</v>
      </c>
      <c r="H6" s="590">
        <v>6.6</v>
      </c>
      <c r="I6" s="591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598">
        <v>5.72</v>
      </c>
      <c r="I7" s="599"/>
      <c r="J7" s="83" t="s">
        <v>90</v>
      </c>
    </row>
    <row r="8" spans="1:10" ht="15.75">
      <c r="A8" s="76">
        <v>5</v>
      </c>
      <c r="B8" s="587" t="s">
        <v>91</v>
      </c>
      <c r="C8" s="588"/>
      <c r="D8" s="588"/>
      <c r="E8" s="588"/>
      <c r="F8" s="589"/>
      <c r="G8" s="82" t="s">
        <v>92</v>
      </c>
      <c r="H8" s="598">
        <v>0.8</v>
      </c>
      <c r="I8" s="599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606">
        <f>IF(AND(H7&lt;&gt;"",H8&lt;&gt;""),H7/H8,"")</f>
        <v>7.1499999999999995</v>
      </c>
      <c r="I9" s="607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608">
        <f>IF(AND(H9&lt;&gt;"",H6&lt;&gt;""),H9*1000/SQRT(3)/H6,"")</f>
        <v>625.4627916220946</v>
      </c>
      <c r="I10" s="609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610" t="s">
        <v>55</v>
      </c>
      <c r="C14" s="611"/>
      <c r="D14" s="611"/>
      <c r="E14" s="611"/>
      <c r="F14" s="612"/>
      <c r="G14" s="30" t="s">
        <v>27</v>
      </c>
      <c r="H14" s="613" t="s">
        <v>56</v>
      </c>
      <c r="I14" s="614"/>
      <c r="J14" s="615"/>
      <c r="K14" s="92" t="s">
        <v>57</v>
      </c>
      <c r="L14" s="93" t="s">
        <v>29</v>
      </c>
    </row>
    <row r="15" spans="1:12" ht="15.75">
      <c r="A15" s="62">
        <v>1</v>
      </c>
      <c r="B15" s="33" t="s">
        <v>129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130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131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132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600" t="s">
        <v>69</v>
      </c>
      <c r="C20" s="601"/>
      <c r="D20" s="601"/>
      <c r="E20" s="601"/>
      <c r="F20" s="602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603"/>
      <c r="C21" s="604"/>
      <c r="D21" s="604"/>
      <c r="E21" s="604"/>
      <c r="F21" s="605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629" t="s">
        <v>26</v>
      </c>
      <c r="C4" s="630"/>
      <c r="D4" s="630"/>
      <c r="E4" s="630"/>
      <c r="F4" s="63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32" t="str">
        <f>CONCATENATE("Тип ",RIGHT(A3,LEN(A3)-SEARCH("Параметры",A3)-LEN("Параметры")))</f>
        <v>Тип трансформатора</v>
      </c>
      <c r="C5" s="633"/>
      <c r="D5" s="633"/>
      <c r="E5" s="633"/>
      <c r="F5" s="634"/>
      <c r="G5" s="635" t="s">
        <v>30</v>
      </c>
      <c r="H5" s="636"/>
      <c r="I5" s="636"/>
      <c r="J5" s="637"/>
    </row>
    <row r="6" spans="1:10" ht="16.5" thickBot="1">
      <c r="A6" s="10">
        <v>2</v>
      </c>
      <c r="B6" s="624" t="str">
        <f>CONCATENATE("Обозначение ",RIGHT(A3,LEN(A3)-SEARCH("Параметры",A3)-LEN("Параметры"))," на схеме")</f>
        <v>Обозначение трансформатора на схеме</v>
      </c>
      <c r="C6" s="625"/>
      <c r="D6" s="625"/>
      <c r="E6" s="625"/>
      <c r="F6" s="626"/>
      <c r="G6" s="635" t="s">
        <v>31</v>
      </c>
      <c r="H6" s="636"/>
      <c r="I6" s="636"/>
      <c r="J6" s="637"/>
    </row>
    <row r="7" spans="1:10" ht="15.75">
      <c r="A7" s="10">
        <v>3</v>
      </c>
      <c r="B7" s="624" t="s">
        <v>32</v>
      </c>
      <c r="C7" s="625"/>
      <c r="D7" s="625"/>
      <c r="E7" s="625"/>
      <c r="F7" s="626"/>
      <c r="G7" s="11" t="s">
        <v>33</v>
      </c>
      <c r="H7" s="590">
        <v>750</v>
      </c>
      <c r="I7" s="591"/>
      <c r="J7" s="12" t="s">
        <v>34</v>
      </c>
    </row>
    <row r="8" spans="1:10" ht="15.75">
      <c r="A8" s="10">
        <v>4</v>
      </c>
      <c r="B8" s="624" t="s">
        <v>35</v>
      </c>
      <c r="C8" s="625"/>
      <c r="D8" s="625"/>
      <c r="E8" s="625"/>
      <c r="F8" s="626"/>
      <c r="G8" s="13" t="s">
        <v>36</v>
      </c>
      <c r="H8" s="598"/>
      <c r="I8" s="599"/>
      <c r="J8" s="14" t="s">
        <v>34</v>
      </c>
    </row>
    <row r="9" spans="1:10" ht="15.75">
      <c r="A9" s="10">
        <v>5</v>
      </c>
      <c r="B9" s="624" t="s">
        <v>37</v>
      </c>
      <c r="C9" s="625"/>
      <c r="D9" s="625"/>
      <c r="E9" s="625"/>
      <c r="F9" s="626"/>
      <c r="G9" s="13" t="s">
        <v>38</v>
      </c>
      <c r="H9" s="598">
        <v>20</v>
      </c>
      <c r="I9" s="599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98">
        <f>3*417</f>
        <v>1251</v>
      </c>
      <c r="I10" s="599"/>
      <c r="J10" s="14" t="s">
        <v>41</v>
      </c>
    </row>
    <row r="11" spans="1:10" ht="15.75">
      <c r="A11" s="10">
        <v>7</v>
      </c>
      <c r="B11" s="624" t="s">
        <v>42</v>
      </c>
      <c r="C11" s="625"/>
      <c r="D11" s="625"/>
      <c r="E11" s="625"/>
      <c r="F11" s="626"/>
      <c r="G11" s="13" t="s">
        <v>43</v>
      </c>
      <c r="H11" s="598">
        <v>13.8</v>
      </c>
      <c r="I11" s="599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16">
        <f>IF(H7&lt;&gt;"",$H$10*1000/SQRT(3)/H7,"")</f>
        <v>963.0202490082959</v>
      </c>
      <c r="I12" s="617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16">
        <f>IF(H8&lt;&gt;"",$H$10*1000/SQRT(3)/H8,"")</f>
      </c>
      <c r="I13" s="617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616">
        <f>IF(H9&lt;&gt;"",$H$10*1000/SQRT(3)/H9/2,"")</f>
        <v>18056.62966890555</v>
      </c>
      <c r="I14" s="617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627">
        <f>IF(H10&lt;&gt;"",$H$10*1000/SQRT(3)/H9/2,"")</f>
        <v>18056.62966890555</v>
      </c>
      <c r="I15" s="628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610" t="s">
        <v>55</v>
      </c>
      <c r="C18" s="611"/>
      <c r="D18" s="611"/>
      <c r="E18" s="611"/>
      <c r="F18" s="612"/>
      <c r="G18" s="30" t="s">
        <v>27</v>
      </c>
      <c r="H18" s="613" t="s">
        <v>56</v>
      </c>
      <c r="I18" s="614"/>
      <c r="J18" s="615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618" t="s">
        <v>69</v>
      </c>
      <c r="C30" s="619"/>
      <c r="D30" s="619"/>
      <c r="E30" s="619"/>
      <c r="F30" s="620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618"/>
      <c r="C31" s="619"/>
      <c r="D31" s="619"/>
      <c r="E31" s="619"/>
      <c r="F31" s="620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618"/>
      <c r="C32" s="619"/>
      <c r="D32" s="619"/>
      <c r="E32" s="619"/>
      <c r="F32" s="620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618"/>
      <c r="C33" s="619"/>
      <c r="D33" s="619"/>
      <c r="E33" s="619"/>
      <c r="F33" s="620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621"/>
      <c r="C34" s="622"/>
      <c r="D34" s="622"/>
      <c r="E34" s="622"/>
      <c r="F34" s="623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7:I7"/>
    <mergeCell ref="H12:I12"/>
    <mergeCell ref="B4:F4"/>
    <mergeCell ref="B6:F6"/>
    <mergeCell ref="B5:F5"/>
    <mergeCell ref="G5:J5"/>
    <mergeCell ref="G6:J6"/>
    <mergeCell ref="H11:I11"/>
    <mergeCell ref="B8:F8"/>
    <mergeCell ref="B7:F7"/>
    <mergeCell ref="H8:I8"/>
    <mergeCell ref="H13:I13"/>
    <mergeCell ref="B30:F34"/>
    <mergeCell ref="B18:F18"/>
    <mergeCell ref="H14:I14"/>
    <mergeCell ref="B11:F11"/>
    <mergeCell ref="B9:F9"/>
    <mergeCell ref="H18:J18"/>
    <mergeCell ref="H15:I15"/>
    <mergeCell ref="H9:I9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629" t="s">
        <v>26</v>
      </c>
      <c r="C4" s="630"/>
      <c r="D4" s="630"/>
      <c r="E4" s="630"/>
      <c r="F4" s="63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32" t="str">
        <f>CONCATENATE("Тип ",RIGHT(A3,LEN(A3)-SEARCH("Параметры",A3)-LEN("Параметры")))</f>
        <v>Тип трансформатора собственных нужд</v>
      </c>
      <c r="C5" s="633"/>
      <c r="D5" s="633"/>
      <c r="E5" s="633"/>
      <c r="F5" s="634"/>
      <c r="G5" s="635"/>
      <c r="H5" s="636"/>
      <c r="I5" s="636"/>
      <c r="J5" s="637"/>
    </row>
    <row r="6" spans="1:10" ht="16.5" thickBot="1">
      <c r="A6" s="10">
        <v>2</v>
      </c>
      <c r="B6" s="624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25"/>
      <c r="D6" s="625"/>
      <c r="E6" s="625"/>
      <c r="F6" s="626"/>
      <c r="G6" s="635" t="s">
        <v>105</v>
      </c>
      <c r="H6" s="636"/>
      <c r="I6" s="636"/>
      <c r="J6" s="637"/>
    </row>
    <row r="7" spans="1:10" ht="15.75">
      <c r="A7" s="10">
        <v>3</v>
      </c>
      <c r="B7" s="624" t="s">
        <v>32</v>
      </c>
      <c r="C7" s="625"/>
      <c r="D7" s="625"/>
      <c r="E7" s="625"/>
      <c r="F7" s="626"/>
      <c r="G7" s="11" t="s">
        <v>33</v>
      </c>
      <c r="H7" s="590">
        <v>10</v>
      </c>
      <c r="I7" s="591"/>
      <c r="J7" s="12" t="s">
        <v>34</v>
      </c>
    </row>
    <row r="8" spans="1:10" ht="15.75">
      <c r="A8" s="10">
        <v>4</v>
      </c>
      <c r="B8" s="624" t="s">
        <v>35</v>
      </c>
      <c r="C8" s="625"/>
      <c r="D8" s="625"/>
      <c r="E8" s="625"/>
      <c r="F8" s="626"/>
      <c r="G8" s="13" t="s">
        <v>36</v>
      </c>
      <c r="H8" s="598"/>
      <c r="I8" s="599"/>
      <c r="J8" s="14" t="s">
        <v>34</v>
      </c>
    </row>
    <row r="9" spans="1:10" ht="15.75">
      <c r="A9" s="10">
        <v>5</v>
      </c>
      <c r="B9" s="624" t="s">
        <v>37</v>
      </c>
      <c r="C9" s="625"/>
      <c r="D9" s="625"/>
      <c r="E9" s="625"/>
      <c r="F9" s="626"/>
      <c r="G9" s="13" t="s">
        <v>38</v>
      </c>
      <c r="H9" s="598">
        <v>0.4</v>
      </c>
      <c r="I9" s="599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98">
        <v>1</v>
      </c>
      <c r="I10" s="599"/>
      <c r="J10" s="14" t="s">
        <v>41</v>
      </c>
    </row>
    <row r="11" spans="1:10" ht="15.75">
      <c r="A11" s="10">
        <v>7</v>
      </c>
      <c r="B11" s="624" t="s">
        <v>42</v>
      </c>
      <c r="C11" s="625"/>
      <c r="D11" s="625"/>
      <c r="E11" s="625"/>
      <c r="F11" s="626"/>
      <c r="G11" s="13" t="s">
        <v>43</v>
      </c>
      <c r="H11" s="598"/>
      <c r="I11" s="599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16">
        <f>IF(H7&lt;&gt;"",$H$10*1000/SQRT(3)/H7,"")</f>
        <v>57.73502691896258</v>
      </c>
      <c r="I12" s="617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16">
        <f>IF(H8&lt;&gt;"",$H$10*1000/SQRT(3)/H8,"")</f>
      </c>
      <c r="I13" s="617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608">
        <f>IF(H9&lt;&gt;"",$H$10*1000/SQRT(3)/H9,"")</f>
        <v>1443.3756729740644</v>
      </c>
      <c r="I14" s="609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610" t="s">
        <v>55</v>
      </c>
      <c r="C17" s="611"/>
      <c r="D17" s="611"/>
      <c r="E17" s="611"/>
      <c r="F17" s="612"/>
      <c r="G17" s="30" t="s">
        <v>27</v>
      </c>
      <c r="H17" s="613" t="s">
        <v>56</v>
      </c>
      <c r="I17" s="614"/>
      <c r="J17" s="615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638" t="s">
        <v>69</v>
      </c>
      <c r="C24" s="639"/>
      <c r="D24" s="639"/>
      <c r="E24" s="639"/>
      <c r="F24" s="640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2019-12-24T06:35:44Z</dcterms:modified>
  <cp:category/>
  <cp:version/>
  <cp:contentType/>
  <cp:contentStatus/>
</cp:coreProperties>
</file>